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defaultThemeVersion="124226"/>
  <workbookProtection workbookAlgorithmName="SHA-512" workbookHashValue="sZ1BaJfyMWVPylbuCiucOl8AsNUEK+n9MgbPXLlA06OdoZuP6QyRVXYINCX08jUZCMpSgeymdQvcg83imRasUA==" workbookSaltValue="Iqp0oq4vcx8zGWx2JttYXg==" workbookSpinCount="100000" lockStructure="1"/>
  <bookViews>
    <workbookView xWindow="240" yWindow="645" windowWidth="14805" windowHeight="7470" tabRatio="688"/>
  </bookViews>
  <sheets>
    <sheet name="Supply_Details" sheetId="1" r:id="rId1"/>
    <sheet name="Risk_Assessment" sheetId="2" r:id="rId2"/>
    <sheet name="Unanswered_Questions" sheetId="12" r:id="rId3"/>
    <sheet name="Risk_Register" sheetId="9" r:id="rId4"/>
    <sheet name="Risk_Assessment_Report" sheetId="7" r:id="rId5"/>
    <sheet name="Controls_&amp;_Actions" sheetId="10" r:id="rId6"/>
    <sheet name="Outstanding_actions_summary" sheetId="13" r:id="rId7"/>
    <sheet name="Lookup Admin" sheetId="4" state="hidden" r:id="rId8"/>
  </sheets>
  <definedNames>
    <definedName name="_xlnm._FilterDatabase" localSheetId="7" hidden="1">'Lookup Admin'!$A$1:$D$1</definedName>
    <definedName name="_xlnm._FilterDatabase" localSheetId="4" hidden="1">Risk_Assessment_Report!$A$9:$E$9</definedName>
    <definedName name="_xlnm._FilterDatabase" localSheetId="3" hidden="1">Risk_Register!$A$4:$E$130</definedName>
    <definedName name="_xlnm._FilterDatabase" localSheetId="2" hidden="1">Unanswered_Questions!$A$4:$D$115</definedName>
    <definedName name="_xlnm.Print_Area" localSheetId="4">Risk_Assessment_Report!$A$1:$F$26</definedName>
    <definedName name="_xlnm.Print_Titles" localSheetId="2">Unanswered_Questions!$4:$4</definedName>
  </definedNames>
  <calcPr calcId="152511"/>
</workbook>
</file>

<file path=xl/calcChain.xml><?xml version="1.0" encoding="utf-8"?>
<calcChain xmlns="http://schemas.openxmlformats.org/spreadsheetml/2006/main">
  <c r="G2" i="1" l="1"/>
  <c r="C11" i="7"/>
  <c r="C12" i="7"/>
  <c r="C13" i="7"/>
  <c r="C14" i="7"/>
  <c r="C15" i="7"/>
  <c r="C16" i="7"/>
  <c r="C17" i="7"/>
  <c r="C18" i="7"/>
  <c r="C19" i="7"/>
  <c r="C20" i="7"/>
  <c r="C21" i="7"/>
  <c r="C22" i="7"/>
  <c r="C23" i="7"/>
  <c r="C10" i="7"/>
  <c r="J4" i="4"/>
  <c r="J5" i="4"/>
  <c r="J6" i="4"/>
  <c r="J7" i="4"/>
  <c r="J8" i="4"/>
  <c r="J9" i="4"/>
  <c r="J10" i="4"/>
  <c r="J11" i="4"/>
  <c r="J12" i="4"/>
  <c r="J13" i="4"/>
  <c r="J14" i="4"/>
  <c r="J15" i="4"/>
  <c r="J2" i="4"/>
  <c r="G3" i="4"/>
  <c r="J3" i="4" s="1"/>
  <c r="G4" i="4"/>
  <c r="G5" i="4"/>
  <c r="G6" i="4"/>
  <c r="G7" i="4"/>
  <c r="G8" i="4"/>
  <c r="G9" i="4"/>
  <c r="G10" i="4"/>
  <c r="G11" i="4"/>
  <c r="G12" i="4"/>
  <c r="G13" i="4"/>
  <c r="G14" i="4"/>
  <c r="G15" i="4"/>
  <c r="G16" i="4"/>
  <c r="G17" i="4"/>
  <c r="G18" i="4"/>
  <c r="G2" i="4"/>
  <c r="F8" i="7"/>
  <c r="F7" i="7"/>
  <c r="F6" i="7"/>
  <c r="F5" i="7"/>
  <c r="E8" i="7"/>
  <c r="E7" i="7"/>
  <c r="E6" i="7"/>
  <c r="D8" i="7"/>
  <c r="D7" i="7"/>
  <c r="D6" i="7"/>
  <c r="A8" i="7"/>
  <c r="A7" i="7"/>
  <c r="A6" i="7"/>
  <c r="E5" i="7"/>
  <c r="D5" i="7"/>
  <c r="A5" i="7"/>
  <c r="C9" i="13" l="1"/>
  <c r="A9" i="13"/>
  <c r="F15" i="13" l="1"/>
  <c r="F14" i="13"/>
  <c r="F13" i="13"/>
  <c r="E15" i="13"/>
  <c r="E14" i="13"/>
  <c r="E13" i="13"/>
  <c r="C15" i="13"/>
  <c r="C14" i="13"/>
  <c r="C13" i="13"/>
  <c r="B15" i="13"/>
  <c r="B14" i="13"/>
  <c r="B13" i="13"/>
  <c r="F12" i="13"/>
  <c r="E12" i="13"/>
  <c r="C12" i="13"/>
  <c r="B12" i="13"/>
  <c r="A15" i="13"/>
  <c r="A14" i="13"/>
  <c r="A13" i="13"/>
  <c r="A12" i="13"/>
  <c r="B44" i="10"/>
  <c r="B8" i="7" s="1"/>
  <c r="B34" i="10"/>
  <c r="B7" i="7" s="1"/>
  <c r="A5" i="13"/>
  <c r="C8" i="13"/>
  <c r="D6" i="13"/>
  <c r="D4" i="13"/>
  <c r="A4" i="13"/>
  <c r="A17" i="7" l="1"/>
  <c r="B17" i="7"/>
  <c r="D17" i="7"/>
  <c r="E17" i="7"/>
  <c r="A18" i="7"/>
  <c r="B18" i="7"/>
  <c r="D18" i="7"/>
  <c r="E18" i="7"/>
  <c r="A19" i="7"/>
  <c r="B19" i="7"/>
  <c r="D19" i="7"/>
  <c r="E19" i="7"/>
  <c r="A20" i="7"/>
  <c r="B20" i="7"/>
  <c r="D20" i="7"/>
  <c r="E20" i="7"/>
  <c r="A21" i="7"/>
  <c r="B21" i="7"/>
  <c r="D21" i="7"/>
  <c r="E21" i="7"/>
  <c r="A22" i="7"/>
  <c r="B22" i="7"/>
  <c r="D22" i="7"/>
  <c r="E22" i="7"/>
  <c r="A23" i="7"/>
  <c r="B23" i="7"/>
  <c r="D23" i="7"/>
  <c r="E23" i="7"/>
  <c r="A24" i="7"/>
  <c r="B24" i="7"/>
  <c r="D24" i="7"/>
  <c r="F24" i="7"/>
  <c r="A25" i="7"/>
  <c r="B25" i="7"/>
  <c r="D25" i="7"/>
  <c r="F25" i="7"/>
  <c r="E6" i="12"/>
  <c r="E7" i="12"/>
  <c r="E8" i="12"/>
  <c r="E9" i="12"/>
  <c r="E10" i="12"/>
  <c r="E11" i="12"/>
  <c r="E12" i="12"/>
  <c r="E13" i="12"/>
  <c r="E14" i="12"/>
  <c r="E15" i="12"/>
  <c r="E16" i="12"/>
  <c r="E17" i="12"/>
  <c r="E18" i="12"/>
  <c r="G15" i="2"/>
  <c r="L15" i="2" s="1"/>
  <c r="H15" i="2"/>
  <c r="M15" i="2"/>
  <c r="G16" i="2"/>
  <c r="L16" i="2" s="1"/>
  <c r="H16" i="2"/>
  <c r="M16" i="2"/>
  <c r="G17" i="2"/>
  <c r="J17" i="2" s="1"/>
  <c r="H17" i="2"/>
  <c r="M17" i="2"/>
  <c r="G18" i="2"/>
  <c r="J18" i="2" s="1"/>
  <c r="H18" i="2"/>
  <c r="M18" i="2"/>
  <c r="G19" i="2"/>
  <c r="L19" i="2" s="1"/>
  <c r="H19" i="2"/>
  <c r="M19" i="2"/>
  <c r="G20" i="2"/>
  <c r="J20" i="2" s="1"/>
  <c r="H20" i="2"/>
  <c r="M20" i="2"/>
  <c r="G21" i="2"/>
  <c r="J21" i="2" s="1"/>
  <c r="H21" i="2"/>
  <c r="M21" i="2"/>
  <c r="L20" i="2" l="1"/>
  <c r="J16" i="2"/>
  <c r="J15" i="2"/>
  <c r="J19" i="2"/>
  <c r="L21" i="2"/>
  <c r="L17" i="2"/>
  <c r="L18" i="2"/>
  <c r="K30" i="4" l="1"/>
  <c r="K29" i="4"/>
  <c r="K28" i="4"/>
  <c r="K27" i="4"/>
  <c r="B24" i="10"/>
  <c r="B6" i="7" s="1"/>
  <c r="B14" i="10"/>
  <c r="B5" i="7" s="1"/>
  <c r="C3" i="10"/>
  <c r="C2" i="10"/>
  <c r="A2" i="10"/>
  <c r="F106" i="7"/>
  <c r="D106" i="7"/>
  <c r="B106" i="7"/>
  <c r="A106" i="7"/>
  <c r="F105" i="7"/>
  <c r="D105" i="7"/>
  <c r="B105" i="7"/>
  <c r="A105" i="7"/>
  <c r="F104" i="7"/>
  <c r="D104" i="7"/>
  <c r="B104" i="7"/>
  <c r="A104" i="7"/>
  <c r="F103" i="7"/>
  <c r="D103" i="7"/>
  <c r="B103" i="7"/>
  <c r="A103" i="7"/>
  <c r="F102" i="7"/>
  <c r="D102" i="7"/>
  <c r="B102" i="7"/>
  <c r="A102" i="7"/>
  <c r="F101" i="7"/>
  <c r="D101" i="7"/>
  <c r="B101" i="7"/>
  <c r="A101" i="7"/>
  <c r="F100" i="7"/>
  <c r="D100" i="7"/>
  <c r="B100" i="7"/>
  <c r="A100" i="7"/>
  <c r="F99" i="7"/>
  <c r="D99" i="7"/>
  <c r="B99" i="7"/>
  <c r="A99" i="7"/>
  <c r="F98" i="7"/>
  <c r="D98" i="7"/>
  <c r="B98" i="7"/>
  <c r="A98" i="7"/>
  <c r="F97" i="7"/>
  <c r="D97" i="7"/>
  <c r="B97" i="7"/>
  <c r="A97" i="7"/>
  <c r="F96" i="7"/>
  <c r="D96" i="7"/>
  <c r="B96" i="7"/>
  <c r="A96" i="7"/>
  <c r="F95" i="7"/>
  <c r="D95" i="7"/>
  <c r="B95" i="7"/>
  <c r="A95" i="7"/>
  <c r="F94" i="7"/>
  <c r="D94" i="7"/>
  <c r="B94" i="7"/>
  <c r="A94" i="7"/>
  <c r="F93" i="7"/>
  <c r="D93" i="7"/>
  <c r="B93" i="7"/>
  <c r="A93" i="7"/>
  <c r="F92" i="7"/>
  <c r="D92" i="7"/>
  <c r="B92" i="7"/>
  <c r="A92" i="7"/>
  <c r="F91" i="7"/>
  <c r="D91" i="7"/>
  <c r="B91" i="7"/>
  <c r="A91" i="7"/>
  <c r="F90" i="7"/>
  <c r="D90" i="7"/>
  <c r="B90" i="7"/>
  <c r="A90" i="7"/>
  <c r="F89" i="7"/>
  <c r="D89" i="7"/>
  <c r="B89" i="7"/>
  <c r="A89" i="7"/>
  <c r="F88" i="7"/>
  <c r="D88" i="7"/>
  <c r="B88" i="7"/>
  <c r="A88" i="7"/>
  <c r="F87" i="7"/>
  <c r="D87" i="7"/>
  <c r="B87" i="7"/>
  <c r="A87" i="7"/>
  <c r="F86" i="7"/>
  <c r="D86" i="7"/>
  <c r="B86" i="7"/>
  <c r="A86" i="7"/>
  <c r="F85" i="7"/>
  <c r="D85" i="7"/>
  <c r="B85" i="7"/>
  <c r="A85" i="7"/>
  <c r="F84" i="7"/>
  <c r="D84" i="7"/>
  <c r="B84" i="7"/>
  <c r="A84" i="7"/>
  <c r="F83" i="7"/>
  <c r="D83" i="7"/>
  <c r="B83" i="7"/>
  <c r="A83" i="7"/>
  <c r="F82" i="7"/>
  <c r="D82" i="7"/>
  <c r="B82" i="7"/>
  <c r="A82" i="7"/>
  <c r="F81" i="7"/>
  <c r="D81" i="7"/>
  <c r="B81" i="7"/>
  <c r="A81" i="7"/>
  <c r="F80" i="7"/>
  <c r="D80" i="7"/>
  <c r="B80" i="7"/>
  <c r="A80" i="7"/>
  <c r="A79" i="7"/>
  <c r="F78" i="7"/>
  <c r="D78" i="7"/>
  <c r="B78" i="7"/>
  <c r="A78" i="7"/>
  <c r="F77" i="7"/>
  <c r="D77" i="7"/>
  <c r="B77" i="7"/>
  <c r="A77" i="7"/>
  <c r="F76" i="7"/>
  <c r="D76" i="7"/>
  <c r="B76" i="7"/>
  <c r="A76" i="7"/>
  <c r="F75" i="7"/>
  <c r="D75" i="7"/>
  <c r="B75" i="7"/>
  <c r="A75" i="7"/>
  <c r="F74" i="7"/>
  <c r="D74" i="7"/>
  <c r="B74" i="7"/>
  <c r="A74" i="7"/>
  <c r="A73" i="7"/>
  <c r="F72" i="7"/>
  <c r="D72" i="7"/>
  <c r="B72" i="7"/>
  <c r="A72" i="7"/>
  <c r="F71" i="7"/>
  <c r="D71" i="7"/>
  <c r="B71" i="7"/>
  <c r="A71" i="7"/>
  <c r="F70" i="7"/>
  <c r="D70" i="7"/>
  <c r="B70" i="7"/>
  <c r="A70" i="7"/>
  <c r="F69" i="7"/>
  <c r="D69" i="7"/>
  <c r="B69" i="7"/>
  <c r="A69" i="7"/>
  <c r="F68" i="7"/>
  <c r="D68" i="7"/>
  <c r="B68" i="7"/>
  <c r="A68" i="7"/>
  <c r="F67" i="7"/>
  <c r="D67" i="7"/>
  <c r="B67" i="7"/>
  <c r="A67" i="7"/>
  <c r="F66" i="7"/>
  <c r="D66" i="7"/>
  <c r="B66" i="7"/>
  <c r="A66" i="7"/>
  <c r="F65" i="7"/>
  <c r="D65" i="7"/>
  <c r="B65" i="7"/>
  <c r="A65" i="7"/>
  <c r="F64" i="7"/>
  <c r="D64" i="7"/>
  <c r="B64" i="7"/>
  <c r="A64" i="7"/>
  <c r="A63" i="7"/>
  <c r="F62" i="7"/>
  <c r="D62" i="7"/>
  <c r="B62" i="7"/>
  <c r="A62" i="7"/>
  <c r="F61" i="7"/>
  <c r="D61" i="7"/>
  <c r="B61" i="7"/>
  <c r="A61" i="7"/>
  <c r="F60" i="7"/>
  <c r="D60" i="7"/>
  <c r="B60" i="7"/>
  <c r="A60" i="7"/>
  <c r="F59" i="7"/>
  <c r="D59" i="7"/>
  <c r="B59" i="7"/>
  <c r="A59" i="7"/>
  <c r="F58" i="7"/>
  <c r="D58" i="7"/>
  <c r="B58" i="7"/>
  <c r="A58" i="7"/>
  <c r="F57" i="7"/>
  <c r="D57" i="7"/>
  <c r="B57" i="7"/>
  <c r="A57" i="7"/>
  <c r="F56" i="7"/>
  <c r="D56" i="7"/>
  <c r="B56" i="7"/>
  <c r="A56" i="7"/>
  <c r="F55" i="7"/>
  <c r="D55" i="7"/>
  <c r="B55" i="7"/>
  <c r="A55" i="7"/>
  <c r="F54" i="7"/>
  <c r="D54" i="7"/>
  <c r="B54" i="7"/>
  <c r="A54" i="7"/>
  <c r="F53" i="7"/>
  <c r="D53" i="7"/>
  <c r="B53" i="7"/>
  <c r="A53" i="7"/>
  <c r="F52" i="7"/>
  <c r="D52" i="7"/>
  <c r="B52" i="7"/>
  <c r="A52" i="7"/>
  <c r="F51" i="7"/>
  <c r="D51" i="7"/>
  <c r="B51" i="7"/>
  <c r="A51" i="7"/>
  <c r="A50" i="7"/>
  <c r="F49" i="7"/>
  <c r="D49" i="7"/>
  <c r="B49" i="7"/>
  <c r="A49" i="7"/>
  <c r="F48" i="7"/>
  <c r="D48" i="7"/>
  <c r="B48" i="7"/>
  <c r="A48" i="7"/>
  <c r="F47" i="7"/>
  <c r="D47" i="7"/>
  <c r="B47" i="7"/>
  <c r="A47" i="7"/>
  <c r="F46" i="7"/>
  <c r="D46" i="7"/>
  <c r="B46" i="7"/>
  <c r="A46" i="7"/>
  <c r="F45" i="7"/>
  <c r="D45" i="7"/>
  <c r="B45" i="7"/>
  <c r="A45" i="7"/>
  <c r="F44" i="7"/>
  <c r="D44" i="7"/>
  <c r="B44" i="7"/>
  <c r="A44" i="7"/>
  <c r="F43" i="7"/>
  <c r="D43" i="7"/>
  <c r="B43" i="7"/>
  <c r="A43" i="7"/>
  <c r="F42" i="7"/>
  <c r="D42" i="7"/>
  <c r="B42" i="7"/>
  <c r="A42" i="7"/>
  <c r="F41" i="7"/>
  <c r="D41" i="7"/>
  <c r="B41" i="7"/>
  <c r="A41" i="7"/>
  <c r="F40" i="7"/>
  <c r="D40" i="7"/>
  <c r="B40" i="7"/>
  <c r="A40" i="7"/>
  <c r="F39" i="7"/>
  <c r="D39" i="7"/>
  <c r="B39" i="7"/>
  <c r="A39" i="7"/>
  <c r="F38" i="7"/>
  <c r="D38" i="7"/>
  <c r="B38" i="7"/>
  <c r="A38" i="7"/>
  <c r="F37" i="7"/>
  <c r="D37" i="7"/>
  <c r="B37" i="7"/>
  <c r="A37" i="7"/>
  <c r="F36" i="7"/>
  <c r="D36" i="7"/>
  <c r="B36" i="7"/>
  <c r="A36" i="7"/>
  <c r="F35" i="7"/>
  <c r="D35" i="7"/>
  <c r="B35" i="7"/>
  <c r="A35" i="7"/>
  <c r="F34" i="7"/>
  <c r="D34" i="7"/>
  <c r="B34" i="7"/>
  <c r="A34" i="7"/>
  <c r="F33" i="7"/>
  <c r="D33" i="7"/>
  <c r="B33" i="7"/>
  <c r="A33" i="7"/>
  <c r="F32" i="7"/>
  <c r="D32" i="7"/>
  <c r="B32" i="7"/>
  <c r="A32" i="7"/>
  <c r="F31" i="7"/>
  <c r="D31" i="7"/>
  <c r="B31" i="7"/>
  <c r="A31" i="7"/>
  <c r="F30" i="7"/>
  <c r="D30" i="7"/>
  <c r="B30" i="7"/>
  <c r="A30" i="7"/>
  <c r="F29" i="7"/>
  <c r="D29" i="7"/>
  <c r="B29" i="7"/>
  <c r="A29" i="7"/>
  <c r="F28" i="7"/>
  <c r="D28" i="7"/>
  <c r="B28" i="7"/>
  <c r="A28" i="7"/>
  <c r="A27" i="7"/>
  <c r="F26" i="7"/>
  <c r="D26" i="7"/>
  <c r="B26" i="7"/>
  <c r="A26" i="7"/>
  <c r="E16" i="7"/>
  <c r="D16" i="7"/>
  <c r="B16" i="7"/>
  <c r="A16" i="7"/>
  <c r="E15" i="7"/>
  <c r="D15" i="7"/>
  <c r="B15" i="7"/>
  <c r="A15" i="7"/>
  <c r="E14" i="7"/>
  <c r="D14" i="7"/>
  <c r="B14" i="7"/>
  <c r="A14" i="7"/>
  <c r="E13" i="7"/>
  <c r="D13" i="7"/>
  <c r="B13" i="7"/>
  <c r="A13" i="7"/>
  <c r="E12" i="7"/>
  <c r="D12" i="7"/>
  <c r="B12" i="7"/>
  <c r="A12" i="7"/>
  <c r="E11" i="7"/>
  <c r="D11" i="7"/>
  <c r="B11" i="7"/>
  <c r="A11" i="7"/>
  <c r="E10" i="7"/>
  <c r="B10" i="7"/>
  <c r="A10" i="7"/>
  <c r="D3" i="7"/>
  <c r="D2" i="7"/>
  <c r="A2" i="7"/>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G189" i="9"/>
  <c r="F189" i="9"/>
  <c r="G188" i="9"/>
  <c r="F188" i="9"/>
  <c r="G187" i="9"/>
  <c r="F187" i="9"/>
  <c r="G186" i="9"/>
  <c r="F186" i="9"/>
  <c r="G185" i="9"/>
  <c r="F185" i="9"/>
  <c r="G184" i="9"/>
  <c r="F184" i="9"/>
  <c r="G183" i="9"/>
  <c r="F183" i="9"/>
  <c r="G182" i="9"/>
  <c r="F182" i="9"/>
  <c r="G181" i="9"/>
  <c r="F181" i="9"/>
  <c r="G180" i="9"/>
  <c r="F180" i="9"/>
  <c r="G179" i="9"/>
  <c r="F179" i="9"/>
  <c r="G178" i="9"/>
  <c r="F178" i="9"/>
  <c r="G177" i="9"/>
  <c r="F177" i="9"/>
  <c r="G176" i="9"/>
  <c r="F176" i="9"/>
  <c r="G175" i="9"/>
  <c r="F175" i="9"/>
  <c r="G174" i="9"/>
  <c r="F174" i="9"/>
  <c r="G173" i="9"/>
  <c r="F173" i="9"/>
  <c r="G172" i="9"/>
  <c r="F172" i="9"/>
  <c r="G171" i="9"/>
  <c r="F171" i="9"/>
  <c r="G170" i="9"/>
  <c r="F170" i="9"/>
  <c r="G169" i="9"/>
  <c r="F169" i="9"/>
  <c r="G168" i="9"/>
  <c r="F168" i="9"/>
  <c r="G167" i="9"/>
  <c r="F167" i="9"/>
  <c r="G166" i="9"/>
  <c r="F166" i="9"/>
  <c r="G165" i="9"/>
  <c r="F165" i="9"/>
  <c r="G164" i="9"/>
  <c r="F164" i="9"/>
  <c r="G163" i="9"/>
  <c r="F163" i="9"/>
  <c r="G162" i="9"/>
  <c r="F162" i="9"/>
  <c r="G161" i="9"/>
  <c r="F161" i="9"/>
  <c r="G160" i="9"/>
  <c r="F160" i="9"/>
  <c r="G159" i="9"/>
  <c r="F159" i="9"/>
  <c r="G158" i="9"/>
  <c r="F158" i="9"/>
  <c r="G157" i="9"/>
  <c r="F157" i="9"/>
  <c r="G156" i="9"/>
  <c r="F156" i="9"/>
  <c r="G155" i="9"/>
  <c r="F155" i="9"/>
  <c r="G154" i="9"/>
  <c r="F154" i="9"/>
  <c r="G153" i="9"/>
  <c r="F153" i="9"/>
  <c r="G152" i="9"/>
  <c r="F152" i="9"/>
  <c r="G151" i="9"/>
  <c r="F151" i="9"/>
  <c r="G150" i="9"/>
  <c r="F150" i="9"/>
  <c r="G149" i="9"/>
  <c r="F149" i="9"/>
  <c r="G148" i="9"/>
  <c r="F148" i="9"/>
  <c r="G147" i="9"/>
  <c r="F147" i="9"/>
  <c r="G146" i="9"/>
  <c r="F146" i="9"/>
  <c r="G145" i="9"/>
  <c r="F145" i="9"/>
  <c r="G144" i="9"/>
  <c r="F144" i="9"/>
  <c r="G143" i="9"/>
  <c r="F143" i="9"/>
  <c r="G142" i="9"/>
  <c r="F142" i="9"/>
  <c r="G141" i="9"/>
  <c r="F141" i="9"/>
  <c r="G140" i="9"/>
  <c r="F140" i="9"/>
  <c r="G139" i="9"/>
  <c r="F139" i="9"/>
  <c r="G138" i="9"/>
  <c r="F138" i="9"/>
  <c r="G137" i="9"/>
  <c r="F137" i="9"/>
  <c r="G136" i="9"/>
  <c r="F136" i="9"/>
  <c r="G135" i="9"/>
  <c r="F135" i="9"/>
  <c r="G134" i="9"/>
  <c r="F134" i="9"/>
  <c r="G133" i="9"/>
  <c r="F133" i="9"/>
  <c r="G132" i="9"/>
  <c r="F132" i="9"/>
  <c r="G131" i="9"/>
  <c r="F131" i="9"/>
  <c r="G130" i="9"/>
  <c r="F130" i="9"/>
  <c r="G129" i="9"/>
  <c r="F129" i="9"/>
  <c r="G128" i="9"/>
  <c r="F128" i="9"/>
  <c r="G127" i="9"/>
  <c r="F127" i="9"/>
  <c r="G126" i="9"/>
  <c r="F126" i="9"/>
  <c r="G125" i="9"/>
  <c r="F125" i="9"/>
  <c r="G124" i="9"/>
  <c r="F124" i="9"/>
  <c r="G123" i="9"/>
  <c r="F123" i="9"/>
  <c r="G122" i="9"/>
  <c r="F122" i="9"/>
  <c r="G121" i="9"/>
  <c r="F121" i="9"/>
  <c r="G120" i="9"/>
  <c r="F120" i="9"/>
  <c r="G119" i="9"/>
  <c r="F119" i="9"/>
  <c r="G118" i="9"/>
  <c r="F118" i="9"/>
  <c r="G117" i="9"/>
  <c r="F117" i="9"/>
  <c r="G116" i="9"/>
  <c r="F116" i="9"/>
  <c r="G115" i="9"/>
  <c r="F115" i="9"/>
  <c r="G114" i="9"/>
  <c r="F114" i="9"/>
  <c r="G113" i="9"/>
  <c r="F113" i="9"/>
  <c r="G112" i="9"/>
  <c r="F112" i="9"/>
  <c r="G111" i="9"/>
  <c r="F111" i="9"/>
  <c r="G110" i="9"/>
  <c r="F110" i="9"/>
  <c r="G109" i="9"/>
  <c r="F109" i="9"/>
  <c r="G108" i="9"/>
  <c r="F108" i="9"/>
  <c r="G107" i="9"/>
  <c r="F107" i="9"/>
  <c r="G106" i="9"/>
  <c r="F106" i="9"/>
  <c r="G105" i="9"/>
  <c r="F105" i="9"/>
  <c r="G104" i="9"/>
  <c r="F104" i="9"/>
  <c r="G103" i="9"/>
  <c r="F103" i="9"/>
  <c r="G102" i="9"/>
  <c r="F102" i="9"/>
  <c r="G101" i="9"/>
  <c r="F101" i="9"/>
  <c r="G100" i="9"/>
  <c r="F100" i="9"/>
  <c r="G99" i="9"/>
  <c r="F99" i="9"/>
  <c r="G98" i="9"/>
  <c r="F98" i="9"/>
  <c r="G97" i="9"/>
  <c r="F97" i="9"/>
  <c r="G96" i="9"/>
  <c r="F96" i="9"/>
  <c r="G95" i="9"/>
  <c r="F95" i="9"/>
  <c r="G94" i="9"/>
  <c r="F94" i="9"/>
  <c r="G93" i="9"/>
  <c r="F93" i="9"/>
  <c r="G92" i="9"/>
  <c r="F92" i="9"/>
  <c r="G91" i="9"/>
  <c r="F91" i="9"/>
  <c r="G90" i="9"/>
  <c r="F90" i="9"/>
  <c r="G89" i="9"/>
  <c r="F89" i="9"/>
  <c r="G88" i="9"/>
  <c r="F88" i="9"/>
  <c r="G87" i="9"/>
  <c r="F87" i="9"/>
  <c r="G86" i="9"/>
  <c r="F86" i="9"/>
  <c r="G85" i="9"/>
  <c r="F85" i="9"/>
  <c r="G84" i="9"/>
  <c r="F84" i="9"/>
  <c r="G83" i="9"/>
  <c r="F83" i="9"/>
  <c r="G82" i="9"/>
  <c r="F82" i="9"/>
  <c r="G81" i="9"/>
  <c r="F81" i="9"/>
  <c r="G80" i="9"/>
  <c r="F80" i="9"/>
  <c r="G79" i="9"/>
  <c r="F79" i="9"/>
  <c r="G78" i="9"/>
  <c r="F78" i="9"/>
  <c r="G77" i="9"/>
  <c r="F77" i="9"/>
  <c r="G76" i="9"/>
  <c r="F76" i="9"/>
  <c r="G75" i="9"/>
  <c r="F75" i="9"/>
  <c r="G74" i="9"/>
  <c r="F74" i="9"/>
  <c r="G73" i="9"/>
  <c r="F73" i="9"/>
  <c r="G72" i="9"/>
  <c r="F72" i="9"/>
  <c r="G71" i="9"/>
  <c r="F71" i="9"/>
  <c r="G70" i="9"/>
  <c r="F70" i="9"/>
  <c r="G69" i="9"/>
  <c r="F69" i="9"/>
  <c r="G68" i="9"/>
  <c r="F68" i="9"/>
  <c r="G67" i="9"/>
  <c r="F67" i="9"/>
  <c r="G66" i="9"/>
  <c r="F66" i="9"/>
  <c r="G65" i="9"/>
  <c r="F65" i="9"/>
  <c r="G64" i="9"/>
  <c r="F64" i="9"/>
  <c r="G63" i="9"/>
  <c r="F63" i="9"/>
  <c r="G62" i="9"/>
  <c r="F62" i="9"/>
  <c r="G61" i="9"/>
  <c r="F61" i="9"/>
  <c r="G60" i="9"/>
  <c r="F60" i="9"/>
  <c r="G59" i="9"/>
  <c r="F59" i="9"/>
  <c r="G58" i="9"/>
  <c r="F58" i="9"/>
  <c r="G57" i="9"/>
  <c r="F57" i="9"/>
  <c r="G56" i="9"/>
  <c r="F56" i="9"/>
  <c r="G55" i="9"/>
  <c r="F55" i="9"/>
  <c r="G54" i="9"/>
  <c r="F54" i="9"/>
  <c r="G53" i="9"/>
  <c r="F53" i="9"/>
  <c r="G52" i="9"/>
  <c r="F52" i="9"/>
  <c r="G51" i="9"/>
  <c r="F51" i="9"/>
  <c r="G50" i="9"/>
  <c r="F50" i="9"/>
  <c r="G49" i="9"/>
  <c r="F49" i="9"/>
  <c r="G48" i="9"/>
  <c r="F48" i="9"/>
  <c r="G47" i="9"/>
  <c r="F47" i="9"/>
  <c r="G46" i="9"/>
  <c r="F46" i="9"/>
  <c r="G45" i="9"/>
  <c r="F45" i="9"/>
  <c r="G44" i="9"/>
  <c r="F44" i="9"/>
  <c r="G43" i="9"/>
  <c r="F43" i="9"/>
  <c r="G42" i="9"/>
  <c r="F42" i="9"/>
  <c r="G41" i="9"/>
  <c r="F41" i="9"/>
  <c r="G40" i="9"/>
  <c r="F40" i="9"/>
  <c r="G39" i="9"/>
  <c r="F39" i="9"/>
  <c r="G38" i="9"/>
  <c r="F38" i="9"/>
  <c r="G37" i="9"/>
  <c r="F37" i="9"/>
  <c r="G36" i="9"/>
  <c r="F36" i="9"/>
  <c r="G35" i="9"/>
  <c r="F35" i="9"/>
  <c r="G34" i="9"/>
  <c r="F34" i="9"/>
  <c r="G33" i="9"/>
  <c r="F33" i="9"/>
  <c r="G32" i="9"/>
  <c r="F32" i="9"/>
  <c r="G31" i="9"/>
  <c r="F31" i="9"/>
  <c r="G30" i="9"/>
  <c r="F30" i="9"/>
  <c r="G29" i="9"/>
  <c r="F29" i="9"/>
  <c r="G28" i="9"/>
  <c r="F28" i="9"/>
  <c r="G27" i="9"/>
  <c r="F27" i="9"/>
  <c r="G26" i="9"/>
  <c r="F26" i="9"/>
  <c r="G25" i="9"/>
  <c r="F25" i="9"/>
  <c r="G24" i="9"/>
  <c r="F24" i="9"/>
  <c r="G23" i="9"/>
  <c r="F23" i="9"/>
  <c r="G22" i="9"/>
  <c r="F22" i="9"/>
  <c r="G21" i="9"/>
  <c r="F21" i="9"/>
  <c r="G20" i="9"/>
  <c r="F20" i="9"/>
  <c r="G19" i="9"/>
  <c r="F19" i="9"/>
  <c r="G18" i="9"/>
  <c r="F18" i="9"/>
  <c r="G17" i="9"/>
  <c r="F17" i="9"/>
  <c r="G16" i="9"/>
  <c r="F16" i="9"/>
  <c r="G15" i="9"/>
  <c r="F15" i="9"/>
  <c r="G14" i="9"/>
  <c r="F14" i="9"/>
  <c r="G13" i="9"/>
  <c r="F13" i="9"/>
  <c r="G12" i="9"/>
  <c r="F12" i="9"/>
  <c r="G11" i="9"/>
  <c r="F11" i="9"/>
  <c r="G10" i="9"/>
  <c r="F10" i="9"/>
  <c r="G9" i="9"/>
  <c r="F9" i="9"/>
  <c r="G8" i="9"/>
  <c r="F8" i="9"/>
  <c r="G7" i="9"/>
  <c r="F7" i="9"/>
  <c r="G6" i="9"/>
  <c r="F6" i="9"/>
  <c r="G5" i="9"/>
  <c r="F5" i="9"/>
  <c r="A3" i="9"/>
  <c r="C2" i="9"/>
  <c r="E212" i="12"/>
  <c r="E211" i="12"/>
  <c r="E210" i="12"/>
  <c r="E209" i="12"/>
  <c r="E208" i="12"/>
  <c r="E207" i="12"/>
  <c r="E206" i="12"/>
  <c r="E205" i="12"/>
  <c r="E204" i="12"/>
  <c r="E203" i="12"/>
  <c r="E202" i="12"/>
  <c r="E201" i="12"/>
  <c r="E200" i="12"/>
  <c r="E199" i="12"/>
  <c r="E198" i="12"/>
  <c r="E197" i="12"/>
  <c r="E196" i="12"/>
  <c r="E195" i="12"/>
  <c r="E194" i="12"/>
  <c r="E193" i="12"/>
  <c r="E192" i="12"/>
  <c r="E191" i="12"/>
  <c r="E190" i="12"/>
  <c r="E189" i="12"/>
  <c r="E188" i="12"/>
  <c r="E187" i="12"/>
  <c r="E186" i="12"/>
  <c r="E185" i="12"/>
  <c r="E184" i="12"/>
  <c r="E183" i="12"/>
  <c r="E182" i="12"/>
  <c r="E181" i="12"/>
  <c r="E180" i="12"/>
  <c r="E179" i="12"/>
  <c r="E178" i="12"/>
  <c r="E177" i="12"/>
  <c r="E176" i="12"/>
  <c r="E175" i="12"/>
  <c r="E174" i="12"/>
  <c r="E173" i="12"/>
  <c r="E172" i="12"/>
  <c r="E171" i="12"/>
  <c r="E170" i="12"/>
  <c r="E169" i="12"/>
  <c r="E168" i="12"/>
  <c r="E167" i="12"/>
  <c r="E166" i="12"/>
  <c r="E165" i="12"/>
  <c r="E164" i="12"/>
  <c r="E163" i="12"/>
  <c r="E162" i="12"/>
  <c r="E161" i="12"/>
  <c r="E160" i="12"/>
  <c r="E159" i="12"/>
  <c r="E158" i="12"/>
  <c r="E157" i="12"/>
  <c r="E156" i="12"/>
  <c r="E155" i="12"/>
  <c r="E154" i="12"/>
  <c r="E153" i="12"/>
  <c r="E152" i="12"/>
  <c r="E151" i="12"/>
  <c r="E150" i="12"/>
  <c r="E149" i="12"/>
  <c r="E148" i="12"/>
  <c r="E147" i="12"/>
  <c r="E146" i="12"/>
  <c r="E145" i="12"/>
  <c r="E144" i="12"/>
  <c r="E143" i="12"/>
  <c r="E142" i="12"/>
  <c r="E141" i="12"/>
  <c r="E140" i="12"/>
  <c r="E139" i="12"/>
  <c r="E138" i="12"/>
  <c r="E137" i="12"/>
  <c r="E136" i="12"/>
  <c r="E135" i="12"/>
  <c r="E134" i="12"/>
  <c r="E133" i="12"/>
  <c r="E132" i="12"/>
  <c r="E131" i="12"/>
  <c r="E130" i="12"/>
  <c r="E129" i="12"/>
  <c r="E128" i="12"/>
  <c r="E127" i="12"/>
  <c r="E126" i="12"/>
  <c r="E125" i="12"/>
  <c r="E124" i="12"/>
  <c r="E123" i="12"/>
  <c r="E122" i="12"/>
  <c r="E121" i="12"/>
  <c r="E120" i="12"/>
  <c r="E119" i="12"/>
  <c r="E118" i="12"/>
  <c r="E117" i="12"/>
  <c r="E116" i="12"/>
  <c r="E115" i="12"/>
  <c r="E114" i="12"/>
  <c r="E113" i="12"/>
  <c r="E112" i="12"/>
  <c r="E111" i="12"/>
  <c r="E110" i="12"/>
  <c r="E109" i="12"/>
  <c r="E108" i="12"/>
  <c r="E107" i="12"/>
  <c r="E106" i="12"/>
  <c r="E105" i="12"/>
  <c r="E104" i="12"/>
  <c r="E103" i="12"/>
  <c r="E102" i="12"/>
  <c r="E101" i="12"/>
  <c r="E100" i="12"/>
  <c r="E99" i="12"/>
  <c r="E98" i="12"/>
  <c r="E97" i="12"/>
  <c r="E96" i="12"/>
  <c r="E95" i="12"/>
  <c r="E94" i="12"/>
  <c r="E93" i="12"/>
  <c r="E92" i="12"/>
  <c r="E91" i="12"/>
  <c r="E90" i="12"/>
  <c r="E89" i="12"/>
  <c r="E88" i="12"/>
  <c r="E87"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G8" i="12"/>
  <c r="G9" i="12" s="1"/>
  <c r="G7" i="12"/>
  <c r="F7" i="12"/>
  <c r="G6" i="12"/>
  <c r="F6" i="12"/>
  <c r="G5" i="12"/>
  <c r="F5" i="12"/>
  <c r="E5" i="12"/>
  <c r="B2" i="12"/>
  <c r="J24" i="2"/>
  <c r="M24" i="2" s="1"/>
  <c r="A24" i="2" s="1"/>
  <c r="G24" i="2"/>
  <c r="J23" i="2"/>
  <c r="M23" i="2" s="1"/>
  <c r="A23" i="2" s="1"/>
  <c r="G23" i="2"/>
  <c r="J22" i="2"/>
  <c r="M22" i="2" s="1"/>
  <c r="G22" i="2"/>
  <c r="M14" i="2"/>
  <c r="H14" i="2"/>
  <c r="G14" i="2"/>
  <c r="L14" i="2" s="1"/>
  <c r="M13" i="2"/>
  <c r="H13" i="2"/>
  <c r="G13" i="2"/>
  <c r="J13" i="2" s="1"/>
  <c r="M12" i="2"/>
  <c r="H12" i="2"/>
  <c r="G12" i="2"/>
  <c r="L12" i="2" s="1"/>
  <c r="M11" i="2"/>
  <c r="J11" i="2"/>
  <c r="H11" i="2"/>
  <c r="G11" i="2"/>
  <c r="L11" i="2" s="1"/>
  <c r="M10" i="2"/>
  <c r="H10" i="2"/>
  <c r="G10" i="2"/>
  <c r="L10" i="2" s="1"/>
  <c r="H9" i="2"/>
  <c r="G9" i="2"/>
  <c r="J9" i="2" s="1"/>
  <c r="M9" i="2" s="1"/>
  <c r="M8" i="2"/>
  <c r="H8" i="2"/>
  <c r="G8" i="2"/>
  <c r="J8" i="2" s="1"/>
  <c r="G5" i="2"/>
  <c r="K3" i="2"/>
  <c r="K2" i="2"/>
  <c r="G2" i="2"/>
  <c r="G1" i="2"/>
  <c r="B7" i="1"/>
  <c r="D3" i="1"/>
  <c r="B3" i="1"/>
  <c r="E2" i="1"/>
  <c r="A3" i="10" s="1"/>
  <c r="C35" i="10" l="1"/>
  <c r="G3" i="2"/>
  <c r="D45" i="10" s="1"/>
  <c r="C8" i="7" s="1"/>
  <c r="C7" i="1"/>
  <c r="A3" i="7"/>
  <c r="F9" i="12"/>
  <c r="G10" i="12"/>
  <c r="F8" i="12"/>
  <c r="F8" i="2"/>
  <c r="E21" i="2"/>
  <c r="C22" i="2"/>
  <c r="E23" i="2"/>
  <c r="C24" i="2"/>
  <c r="B21" i="2"/>
  <c r="D22" i="2"/>
  <c r="F23" i="2"/>
  <c r="C21" i="2"/>
  <c r="E22" i="2"/>
  <c r="A22" i="2" s="1"/>
  <c r="C23" i="2"/>
  <c r="E24" i="2"/>
  <c r="D21" i="2"/>
  <c r="B22" i="2"/>
  <c r="F22" i="2"/>
  <c r="D23" i="2"/>
  <c r="B24" i="2"/>
  <c r="F24" i="2"/>
  <c r="F21" i="2"/>
  <c r="A21" i="2" s="1"/>
  <c r="B23" i="2"/>
  <c r="D24" i="2"/>
  <c r="L9" i="2"/>
  <c r="J12" i="2"/>
  <c r="L13" i="2"/>
  <c r="D12" i="2"/>
  <c r="E15" i="2"/>
  <c r="F16" i="2"/>
  <c r="A16" i="2" s="1"/>
  <c r="B16" i="2"/>
  <c r="D18" i="2"/>
  <c r="E19" i="2"/>
  <c r="D16" i="2"/>
  <c r="B20" i="2"/>
  <c r="D15" i="2"/>
  <c r="E16" i="2"/>
  <c r="F20" i="2"/>
  <c r="A20" i="2" s="1"/>
  <c r="C17" i="2"/>
  <c r="E20" i="2"/>
  <c r="F17" i="2"/>
  <c r="A17" i="2" s="1"/>
  <c r="C19" i="2"/>
  <c r="E17" i="2"/>
  <c r="F19" i="2"/>
  <c r="A19" i="2" s="1"/>
  <c r="C16" i="2"/>
  <c r="B15" i="2"/>
  <c r="D19" i="2"/>
  <c r="B17" i="2"/>
  <c r="C15" i="2"/>
  <c r="B19" i="2"/>
  <c r="C18" i="2"/>
  <c r="F18" i="2"/>
  <c r="A18" i="2" s="1"/>
  <c r="E18" i="2"/>
  <c r="D20" i="2"/>
  <c r="B18" i="2"/>
  <c r="C20" i="2"/>
  <c r="D17" i="2"/>
  <c r="F15" i="2"/>
  <c r="A15" i="2" s="1"/>
  <c r="J10" i="2"/>
  <c r="J14" i="2"/>
  <c r="F10" i="2"/>
  <c r="A10" i="2" s="1"/>
  <c r="C9" i="2"/>
  <c r="B8" i="2"/>
  <c r="C8" i="2"/>
  <c r="E9" i="2"/>
  <c r="D8" i="2"/>
  <c r="B10" i="2"/>
  <c r="A8" i="2"/>
  <c r="D5" i="9" s="1"/>
  <c r="E8" i="2"/>
  <c r="B12" i="2"/>
  <c r="C11" i="2"/>
  <c r="E13" i="2"/>
  <c r="F14" i="2"/>
  <c r="A14" i="2" s="1"/>
  <c r="B15" i="10"/>
  <c r="B9" i="2"/>
  <c r="F9" i="2"/>
  <c r="C10" i="2"/>
  <c r="D11" i="2"/>
  <c r="E12" i="2"/>
  <c r="B13" i="2"/>
  <c r="F13" i="2"/>
  <c r="A13" i="2" s="1"/>
  <c r="C14" i="2"/>
  <c r="D10" i="2"/>
  <c r="E11" i="2"/>
  <c r="F12" i="2"/>
  <c r="A12" i="2" s="1"/>
  <c r="C13" i="2"/>
  <c r="D14" i="2"/>
  <c r="B14" i="2"/>
  <c r="I2" i="4"/>
  <c r="D10" i="7" s="1"/>
  <c r="D9" i="2"/>
  <c r="E10" i="2"/>
  <c r="B11" i="2"/>
  <c r="F11" i="2"/>
  <c r="A11" i="2" s="1"/>
  <c r="C12" i="2"/>
  <c r="D13" i="2"/>
  <c r="E14" i="2"/>
  <c r="D25" i="10"/>
  <c r="C6" i="7" s="1"/>
  <c r="A9" i="2" l="1"/>
  <c r="B7" i="12" s="1"/>
  <c r="C45" i="10"/>
  <c r="C25" i="10"/>
  <c r="B35" i="10"/>
  <c r="D35" i="10"/>
  <c r="C7" i="7" s="1"/>
  <c r="B45" i="10"/>
  <c r="D15" i="10"/>
  <c r="C5" i="7" s="1"/>
  <c r="C15" i="10"/>
  <c r="B25" i="10"/>
  <c r="C3" i="9"/>
  <c r="A3" i="12"/>
  <c r="G11" i="12"/>
  <c r="F10" i="12"/>
  <c r="C5" i="9"/>
  <c r="A5" i="9"/>
  <c r="E5" i="9"/>
  <c r="B5" i="12"/>
  <c r="B5" i="9"/>
  <c r="A5" i="12"/>
  <c r="E7" i="9"/>
  <c r="A7" i="9"/>
  <c r="E10" i="9"/>
  <c r="B9" i="9"/>
  <c r="E17" i="9"/>
  <c r="B13" i="9"/>
  <c r="B10" i="12"/>
  <c r="A10" i="9" l="1"/>
  <c r="B17" i="9"/>
  <c r="E8" i="9"/>
  <c r="E12" i="9"/>
  <c r="A10" i="12"/>
  <c r="A9" i="12"/>
  <c r="B7" i="9"/>
  <c r="C11" i="9"/>
  <c r="C8" i="9"/>
  <c r="C13" i="9"/>
  <c r="A11" i="9"/>
  <c r="D7" i="9"/>
  <c r="B6" i="9"/>
  <c r="A15" i="9"/>
  <c r="B11" i="9"/>
  <c r="D9" i="9"/>
  <c r="A8" i="9"/>
  <c r="C7" i="9"/>
  <c r="B6" i="12"/>
  <c r="D11" i="9"/>
  <c r="B8" i="9"/>
  <c r="A8" i="12"/>
  <c r="C9" i="9"/>
  <c r="E15" i="9"/>
  <c r="A12" i="9"/>
  <c r="C12" i="9"/>
  <c r="B12" i="9"/>
  <c r="E11" i="9"/>
  <c r="D10" i="9"/>
  <c r="A7" i="12"/>
  <c r="D6" i="9"/>
  <c r="A6" i="12"/>
  <c r="B8" i="12"/>
  <c r="A9" i="9"/>
  <c r="D8" i="9"/>
  <c r="C10" i="9"/>
  <c r="B9" i="12"/>
  <c r="E9" i="9"/>
  <c r="B15" i="9"/>
  <c r="B10" i="9"/>
  <c r="C14" i="9"/>
  <c r="D12" i="9"/>
  <c r="E6" i="9"/>
  <c r="A6" i="9"/>
  <c r="C6" i="9"/>
  <c r="F11" i="12"/>
  <c r="G12" i="12"/>
  <c r="E49" i="9"/>
  <c r="C172" i="9"/>
  <c r="A73" i="9"/>
  <c r="E176" i="9"/>
  <c r="D176" i="9"/>
  <c r="A35" i="9"/>
  <c r="E208" i="9"/>
  <c r="D195" i="9"/>
  <c r="C79" i="9"/>
  <c r="E124" i="9"/>
  <c r="B99" i="9"/>
  <c r="D204" i="9"/>
  <c r="C159" i="9"/>
  <c r="C123" i="9"/>
  <c r="D154" i="9"/>
  <c r="A59" i="9"/>
  <c r="E174" i="9"/>
  <c r="B36" i="9"/>
  <c r="A90" i="9"/>
  <c r="E187" i="9"/>
  <c r="C151" i="9"/>
  <c r="D136" i="9"/>
  <c r="B107" i="9"/>
  <c r="C202" i="9"/>
  <c r="E201" i="9"/>
  <c r="C133" i="9"/>
  <c r="E130" i="9"/>
  <c r="A129" i="9"/>
  <c r="E159" i="9"/>
  <c r="A166" i="9"/>
  <c r="E164" i="9"/>
  <c r="A102" i="9"/>
  <c r="E123" i="9"/>
  <c r="A156" i="9"/>
  <c r="C78" i="9"/>
  <c r="A153" i="9"/>
  <c r="D109" i="9"/>
  <c r="C98" i="9"/>
  <c r="A52" i="9"/>
  <c r="C71" i="9"/>
  <c r="D153" i="9"/>
  <c r="D33" i="9"/>
  <c r="C29" i="9"/>
  <c r="B68" i="9"/>
  <c r="C200" i="9"/>
  <c r="A111" i="9"/>
  <c r="B171" i="9"/>
  <c r="B41" i="9"/>
  <c r="B114" i="9"/>
  <c r="D56" i="9"/>
  <c r="B30" i="9"/>
  <c r="A71" i="9"/>
  <c r="D45" i="9"/>
  <c r="B19" i="9"/>
  <c r="D66" i="9"/>
  <c r="B86" i="9"/>
  <c r="A31" i="9"/>
  <c r="C205" i="9"/>
  <c r="A169" i="9"/>
  <c r="B161" i="9"/>
  <c r="C131" i="9"/>
  <c r="E95" i="9"/>
  <c r="B105" i="9"/>
  <c r="E109" i="9"/>
  <c r="A56" i="9"/>
  <c r="C30" i="9"/>
  <c r="C83" i="9"/>
  <c r="D48" i="9"/>
  <c r="B22" i="9"/>
  <c r="E62" i="9"/>
  <c r="D37" i="9"/>
  <c r="D54" i="9"/>
  <c r="D34" i="9"/>
  <c r="D77" i="9"/>
  <c r="A85" i="9"/>
  <c r="E126" i="9"/>
  <c r="D162" i="9"/>
  <c r="D134" i="9"/>
  <c r="A172" i="9"/>
  <c r="B109" i="9"/>
  <c r="B212" i="9"/>
  <c r="B150" i="9"/>
  <c r="C166" i="9"/>
  <c r="B174" i="9"/>
  <c r="E133" i="9"/>
  <c r="D89" i="9"/>
  <c r="D94" i="9"/>
  <c r="D91" i="9"/>
  <c r="E135" i="9"/>
  <c r="B88" i="9"/>
  <c r="E64" i="9"/>
  <c r="A57" i="9"/>
  <c r="E58" i="9"/>
  <c r="C190" i="9"/>
  <c r="D116" i="9"/>
  <c r="A48" i="9"/>
  <c r="E89" i="9"/>
  <c r="C43" i="9"/>
  <c r="E101" i="9"/>
  <c r="E38" i="9"/>
  <c r="C33" i="9"/>
  <c r="D30" i="9"/>
  <c r="A206" i="9"/>
  <c r="B151" i="9"/>
  <c r="A120" i="9"/>
  <c r="E92" i="9"/>
  <c r="E71" i="9"/>
  <c r="E36" i="9"/>
  <c r="C67" i="9"/>
  <c r="C35" i="9"/>
  <c r="C69" i="9"/>
  <c r="E30" i="9"/>
  <c r="C60" i="9"/>
  <c r="A28" i="9"/>
  <c r="E91" i="9"/>
  <c r="E195" i="9"/>
  <c r="E47" i="9"/>
  <c r="D111" i="9"/>
  <c r="C91" i="9"/>
  <c r="B202" i="9"/>
  <c r="B177" i="9"/>
  <c r="A82" i="9"/>
  <c r="A84" i="9"/>
  <c r="A187" i="9"/>
  <c r="D171" i="9"/>
  <c r="E168" i="9"/>
  <c r="A211" i="9"/>
  <c r="A149" i="9"/>
  <c r="D129" i="9"/>
  <c r="C76" i="9"/>
  <c r="C81" i="9"/>
  <c r="C138" i="9"/>
  <c r="E137" i="9"/>
  <c r="A128" i="9"/>
  <c r="D39" i="9"/>
  <c r="D44" i="9"/>
  <c r="A46" i="9"/>
  <c r="C173" i="9"/>
  <c r="D117" i="9"/>
  <c r="B89" i="9"/>
  <c r="A32" i="9"/>
  <c r="D70" i="9"/>
  <c r="A37" i="9"/>
  <c r="C64" i="9"/>
  <c r="C32" i="9"/>
  <c r="E179" i="9"/>
  <c r="C156" i="9"/>
  <c r="B123" i="9"/>
  <c r="A83" i="9"/>
  <c r="A80" i="9"/>
  <c r="C62" i="9"/>
  <c r="A24" i="9"/>
  <c r="A61" i="9"/>
  <c r="A29" i="9"/>
  <c r="C56" i="9"/>
  <c r="C24" i="9"/>
  <c r="D120" i="9"/>
  <c r="E129" i="9"/>
  <c r="D20" i="9"/>
  <c r="B53" i="9"/>
  <c r="C117" i="9"/>
  <c r="A63" i="9"/>
  <c r="D100" i="9"/>
  <c r="B32" i="9"/>
  <c r="D47" i="9"/>
  <c r="E29" i="9"/>
  <c r="A177" i="9"/>
  <c r="B167" i="9"/>
  <c r="D135" i="9"/>
  <c r="C161" i="9"/>
  <c r="C176" i="9"/>
  <c r="E106" i="9"/>
  <c r="C185" i="9"/>
  <c r="E131" i="9"/>
  <c r="C154" i="9"/>
  <c r="C178" i="9"/>
  <c r="D118" i="9"/>
  <c r="C189" i="9"/>
  <c r="D133" i="9"/>
  <c r="E72" i="9"/>
  <c r="C26" i="9"/>
  <c r="C31" i="9"/>
  <c r="C20" i="9"/>
  <c r="C19" i="9"/>
  <c r="D188" i="9"/>
  <c r="D93" i="9"/>
  <c r="E77" i="9"/>
  <c r="B25" i="9"/>
  <c r="B62" i="9"/>
  <c r="D24" i="9"/>
  <c r="A58" i="9"/>
  <c r="D144" i="9"/>
  <c r="E45" i="9"/>
  <c r="B56" i="9"/>
  <c r="B43" i="9"/>
  <c r="E41" i="9"/>
  <c r="D43" i="9"/>
  <c r="E120" i="9"/>
  <c r="E204" i="9"/>
  <c r="B64" i="9"/>
  <c r="A26" i="9"/>
  <c r="D19" i="9"/>
  <c r="C118" i="9"/>
  <c r="A104" i="9"/>
  <c r="D200" i="9"/>
  <c r="C37" i="9"/>
  <c r="B101" i="9"/>
  <c r="E34" i="9"/>
  <c r="D74" i="9"/>
  <c r="A50" i="9"/>
  <c r="B54" i="9"/>
  <c r="B49" i="9"/>
  <c r="C170" i="9"/>
  <c r="D126" i="9"/>
  <c r="B52" i="9"/>
  <c r="A39" i="9"/>
  <c r="B51" i="9"/>
  <c r="E60" i="9"/>
  <c r="E93" i="9"/>
  <c r="A107" i="9"/>
  <c r="D81" i="9"/>
  <c r="E99" i="9"/>
  <c r="A44" i="9"/>
  <c r="B98" i="9"/>
  <c r="A43" i="9"/>
  <c r="B116" i="9"/>
  <c r="A27" i="9"/>
  <c r="C95" i="9"/>
  <c r="A109" i="9"/>
  <c r="B82" i="9"/>
  <c r="A74" i="9"/>
  <c r="B194" i="9"/>
  <c r="C162" i="9"/>
  <c r="E144" i="9"/>
  <c r="E79" i="9"/>
  <c r="B102" i="9"/>
  <c r="D38" i="9"/>
  <c r="A140" i="9"/>
  <c r="A116" i="9"/>
  <c r="C135" i="9"/>
  <c r="B131" i="9"/>
  <c r="D63" i="9"/>
  <c r="A14" i="9"/>
  <c r="A18" i="9"/>
  <c r="A38" i="9"/>
  <c r="C23" i="9"/>
  <c r="D88" i="9"/>
  <c r="E56" i="9"/>
  <c r="A108" i="9"/>
  <c r="E140" i="9"/>
  <c r="D172" i="9"/>
  <c r="A19" i="9"/>
  <c r="B20" i="9"/>
  <c r="C16" i="9"/>
  <c r="D41" i="9"/>
  <c r="B26" i="9"/>
  <c r="C99" i="9"/>
  <c r="A60" i="9"/>
  <c r="A115" i="9"/>
  <c r="A114" i="9"/>
  <c r="A185" i="9"/>
  <c r="D15" i="9"/>
  <c r="D26" i="9"/>
  <c r="E81" i="9"/>
  <c r="B28" i="9"/>
  <c r="D57" i="9"/>
  <c r="B42" i="9"/>
  <c r="E24" i="9"/>
  <c r="C87" i="9"/>
  <c r="C85" i="9"/>
  <c r="A208" i="9"/>
  <c r="E203" i="9"/>
  <c r="A191" i="9"/>
  <c r="D178" i="9"/>
  <c r="C165" i="9"/>
  <c r="B152" i="9"/>
  <c r="E205" i="9"/>
  <c r="A193" i="9"/>
  <c r="D180" i="9"/>
  <c r="C167" i="9"/>
  <c r="B154" i="9"/>
  <c r="C204" i="9"/>
  <c r="D179" i="9"/>
  <c r="E154" i="9"/>
  <c r="C137" i="9"/>
  <c r="B209" i="9"/>
  <c r="C184" i="9"/>
  <c r="D159" i="9"/>
  <c r="C139" i="9"/>
  <c r="B199" i="9"/>
  <c r="C174" i="9"/>
  <c r="D149" i="9"/>
  <c r="E134" i="9"/>
  <c r="A122" i="9"/>
  <c r="E200" i="9"/>
  <c r="B129" i="9"/>
  <c r="E110" i="9"/>
  <c r="A98" i="9"/>
  <c r="D85" i="9"/>
  <c r="C72" i="9"/>
  <c r="D146" i="9"/>
  <c r="B117" i="9"/>
  <c r="A103" i="9"/>
  <c r="D90" i="9"/>
  <c r="C77" i="9"/>
  <c r="A136" i="9"/>
  <c r="E113" i="9"/>
  <c r="A100" i="9"/>
  <c r="D87" i="9"/>
  <c r="C74" i="9"/>
  <c r="C209" i="9"/>
  <c r="B196" i="9"/>
  <c r="E183" i="9"/>
  <c r="A171" i="9"/>
  <c r="D158" i="9"/>
  <c r="C211" i="9"/>
  <c r="B198" i="9"/>
  <c r="E185" i="9"/>
  <c r="A173" i="9"/>
  <c r="D160" i="9"/>
  <c r="C147" i="9"/>
  <c r="B189" i="9"/>
  <c r="C164" i="9"/>
  <c r="A143" i="9"/>
  <c r="D130" i="9"/>
  <c r="A194" i="9"/>
  <c r="B169" i="9"/>
  <c r="A145" i="9"/>
  <c r="E212" i="9"/>
  <c r="A184" i="9"/>
  <c r="B159" i="9"/>
  <c r="C140" i="9"/>
  <c r="B127" i="9"/>
  <c r="E114" i="9"/>
  <c r="A144" i="9"/>
  <c r="B118" i="9"/>
  <c r="B103" i="9"/>
  <c r="E90" i="9"/>
  <c r="A78" i="9"/>
  <c r="E192" i="9"/>
  <c r="E125" i="9"/>
  <c r="B108" i="9"/>
  <c r="E207" i="9"/>
  <c r="A195" i="9"/>
  <c r="D182" i="9"/>
  <c r="C169" i="9"/>
  <c r="B156" i="9"/>
  <c r="E209" i="9"/>
  <c r="A197" i="9"/>
  <c r="D184" i="9"/>
  <c r="C171" i="9"/>
  <c r="B158" i="9"/>
  <c r="C212" i="9"/>
  <c r="D187" i="9"/>
  <c r="E162" i="9"/>
  <c r="C141" i="9"/>
  <c r="B128" i="9"/>
  <c r="C192" i="9"/>
  <c r="D167" i="9"/>
  <c r="C143" i="9"/>
  <c r="B207" i="9"/>
  <c r="C182" i="9"/>
  <c r="D157" i="9"/>
  <c r="E138" i="9"/>
  <c r="A126" i="9"/>
  <c r="D113" i="9"/>
  <c r="D139" i="9"/>
  <c r="A183" i="9"/>
  <c r="E27" i="9"/>
  <c r="D13" i="9"/>
  <c r="E63" i="9"/>
  <c r="D50" i="9"/>
  <c r="E55" i="9"/>
  <c r="B63" i="9"/>
  <c r="A49" i="9"/>
  <c r="D31" i="9"/>
  <c r="C113" i="9"/>
  <c r="D98" i="9"/>
  <c r="C168" i="9"/>
  <c r="B208" i="9"/>
  <c r="D18" i="9"/>
  <c r="E73" i="9"/>
  <c r="C75" i="9"/>
  <c r="E66" i="9"/>
  <c r="D52" i="9"/>
  <c r="C34" i="9"/>
  <c r="C130" i="9"/>
  <c r="E107" i="9"/>
  <c r="B193" i="9"/>
  <c r="C25" i="9"/>
  <c r="A23" i="9"/>
  <c r="B31" i="9"/>
  <c r="D132" i="9"/>
  <c r="E69" i="9"/>
  <c r="C50" i="9"/>
  <c r="D95" i="9"/>
  <c r="E102" i="9"/>
  <c r="B146" i="9"/>
  <c r="D210" i="9"/>
  <c r="C197" i="9"/>
  <c r="B184" i="9"/>
  <c r="E171" i="9"/>
  <c r="A159" i="9"/>
  <c r="D212" i="9"/>
  <c r="C199" i="9"/>
  <c r="B186" i="9"/>
  <c r="E173" i="9"/>
  <c r="A161" i="9"/>
  <c r="D148" i="9"/>
  <c r="A190" i="9"/>
  <c r="B165" i="9"/>
  <c r="E143" i="9"/>
  <c r="A131" i="9"/>
  <c r="E198" i="9"/>
  <c r="A170" i="9"/>
  <c r="E145" i="9"/>
  <c r="A133" i="9"/>
  <c r="E188" i="9"/>
  <c r="A160" i="9"/>
  <c r="D141" i="9"/>
  <c r="C128" i="9"/>
  <c r="B115" i="9"/>
  <c r="B145" i="9"/>
  <c r="E119" i="9"/>
  <c r="C104" i="9"/>
  <c r="B91" i="9"/>
  <c r="E78" i="9"/>
  <c r="A196" i="9"/>
  <c r="C126" i="9"/>
  <c r="C109" i="9"/>
  <c r="B96" i="9"/>
  <c r="E83" i="9"/>
  <c r="B179" i="9"/>
  <c r="B121" i="9"/>
  <c r="C106" i="9"/>
  <c r="B93" i="9"/>
  <c r="E80" i="9"/>
  <c r="C15" i="9"/>
  <c r="A203" i="9"/>
  <c r="D190" i="9"/>
  <c r="C177" i="9"/>
  <c r="B164" i="9"/>
  <c r="E151" i="9"/>
  <c r="A205" i="9"/>
  <c r="D192" i="9"/>
  <c r="C179" i="9"/>
  <c r="B166" i="9"/>
  <c r="E153" i="9"/>
  <c r="D203" i="9"/>
  <c r="E178" i="9"/>
  <c r="A150" i="9"/>
  <c r="B136" i="9"/>
  <c r="C208" i="9"/>
  <c r="D183" i="9"/>
  <c r="E158" i="9"/>
  <c r="B138" i="9"/>
  <c r="C198" i="9"/>
  <c r="D173" i="9"/>
  <c r="E148" i="9"/>
  <c r="A134" i="9"/>
  <c r="D121" i="9"/>
  <c r="B195" i="9"/>
  <c r="E128" i="9"/>
  <c r="A110" i="9"/>
  <c r="D97" i="9"/>
  <c r="C84" i="9"/>
  <c r="B71" i="9"/>
  <c r="B141" i="9"/>
  <c r="E116" i="9"/>
  <c r="D102" i="9"/>
  <c r="C17" i="9"/>
  <c r="C201" i="9"/>
  <c r="B188" i="9"/>
  <c r="E175" i="9"/>
  <c r="A163" i="9"/>
  <c r="D150" i="9"/>
  <c r="C203" i="9"/>
  <c r="B190" i="9"/>
  <c r="E177" i="9"/>
  <c r="A165" i="9"/>
  <c r="D152" i="9"/>
  <c r="A198" i="9"/>
  <c r="B173" i="9"/>
  <c r="C148" i="9"/>
  <c r="A135" i="9"/>
  <c r="E206" i="9"/>
  <c r="A178" i="9"/>
  <c r="B153" i="9"/>
  <c r="A137" i="9"/>
  <c r="E196" i="9"/>
  <c r="A168" i="9"/>
  <c r="D145" i="9"/>
  <c r="C132" i="9"/>
  <c r="B119" i="9"/>
  <c r="D177" i="9"/>
  <c r="B48" i="9"/>
  <c r="B203" i="9"/>
  <c r="E50" i="9"/>
  <c r="D185" i="9"/>
  <c r="A188" i="9"/>
  <c r="C157" i="9"/>
  <c r="A54" i="9"/>
  <c r="B21" i="9"/>
  <c r="A79" i="9"/>
  <c r="D170" i="9"/>
  <c r="C53" i="9"/>
  <c r="B70" i="9"/>
  <c r="B37" i="9"/>
  <c r="B124" i="9"/>
  <c r="A207" i="9"/>
  <c r="C181" i="9"/>
  <c r="E155" i="9"/>
  <c r="D196" i="9"/>
  <c r="B170" i="9"/>
  <c r="D211" i="9"/>
  <c r="A158" i="9"/>
  <c r="E127" i="9"/>
  <c r="E166" i="9"/>
  <c r="C206" i="9"/>
  <c r="E156" i="9"/>
  <c r="D125" i="9"/>
  <c r="C134" i="9"/>
  <c r="D101" i="9"/>
  <c r="B75" i="9"/>
  <c r="B122" i="9"/>
  <c r="C93" i="9"/>
  <c r="E152" i="9"/>
  <c r="D103" i="9"/>
  <c r="B77" i="9"/>
  <c r="D206" i="9"/>
  <c r="B180" i="9"/>
  <c r="A155" i="9"/>
  <c r="C195" i="9"/>
  <c r="E169" i="9"/>
  <c r="E210" i="9"/>
  <c r="B157" i="9"/>
  <c r="A127" i="9"/>
  <c r="A162" i="9"/>
  <c r="D205" i="9"/>
  <c r="A152" i="9"/>
  <c r="C124" i="9"/>
  <c r="A132" i="9"/>
  <c r="C100" i="9"/>
  <c r="E74" i="9"/>
  <c r="C121" i="9"/>
  <c r="B204" i="9"/>
  <c r="A179" i="9"/>
  <c r="C153" i="9"/>
  <c r="E193" i="9"/>
  <c r="D168" i="9"/>
  <c r="B205" i="9"/>
  <c r="D155" i="9"/>
  <c r="A210" i="9"/>
  <c r="C160" i="9"/>
  <c r="A200" i="9"/>
  <c r="C150" i="9"/>
  <c r="E122" i="9"/>
  <c r="B130" i="9"/>
  <c r="C111" i="9"/>
  <c r="E98" i="9"/>
  <c r="A86" i="9"/>
  <c r="D73" i="9"/>
  <c r="B155" i="9"/>
  <c r="D119" i="9"/>
  <c r="E103" i="9"/>
  <c r="A91" i="9"/>
  <c r="D78" i="9"/>
  <c r="B137" i="9"/>
  <c r="C114" i="9"/>
  <c r="E100" i="9"/>
  <c r="A88" i="9"/>
  <c r="D75" i="9"/>
  <c r="B176" i="9"/>
  <c r="C191" i="9"/>
  <c r="E202" i="9"/>
  <c r="D207" i="9"/>
  <c r="D197" i="9"/>
  <c r="C120" i="9"/>
  <c r="C96" i="9"/>
  <c r="C115" i="9"/>
  <c r="D82" i="9"/>
  <c r="C119" i="9"/>
  <c r="A92" i="9"/>
  <c r="A180" i="9"/>
  <c r="A81" i="9"/>
  <c r="B61" i="9"/>
  <c r="E48" i="9"/>
  <c r="A36" i="9"/>
  <c r="D23" i="9"/>
  <c r="E105" i="9"/>
  <c r="B66" i="9"/>
  <c r="E53" i="9"/>
  <c r="A41" i="9"/>
  <c r="D28" i="9"/>
  <c r="A119" i="9"/>
  <c r="D68" i="9"/>
  <c r="B55" i="9"/>
  <c r="E42" i="9"/>
  <c r="A30" i="9"/>
  <c r="A101" i="9"/>
  <c r="E23" i="9"/>
  <c r="B40" i="9"/>
  <c r="C57" i="9"/>
  <c r="B16" i="9"/>
  <c r="D186" i="9"/>
  <c r="A201" i="9"/>
  <c r="E149" i="9"/>
  <c r="B132" i="9"/>
  <c r="B134" i="9"/>
  <c r="A130" i="9"/>
  <c r="A106" i="9"/>
  <c r="D128" i="9"/>
  <c r="D86" i="9"/>
  <c r="C125" i="9"/>
  <c r="A96" i="9"/>
  <c r="C70" i="9"/>
  <c r="D92" i="9"/>
  <c r="A64" i="9"/>
  <c r="D51" i="9"/>
  <c r="C38" i="9"/>
  <c r="E14" i="9"/>
  <c r="D36" i="9"/>
  <c r="D72" i="9"/>
  <c r="C158" i="9"/>
  <c r="A112" i="9"/>
  <c r="E13" i="9"/>
  <c r="C18" i="9"/>
  <c r="C39" i="9"/>
  <c r="D76" i="9"/>
  <c r="B183" i="9"/>
  <c r="D42" i="9"/>
  <c r="B14" i="9"/>
  <c r="B133" i="9"/>
  <c r="C55" i="9"/>
  <c r="B69" i="9"/>
  <c r="C129" i="9"/>
  <c r="D194" i="9"/>
  <c r="B168" i="9"/>
  <c r="A209" i="9"/>
  <c r="C183" i="9"/>
  <c r="E157" i="9"/>
  <c r="E186" i="9"/>
  <c r="B140" i="9"/>
  <c r="D191" i="9"/>
  <c r="B142" i="9"/>
  <c r="D181" i="9"/>
  <c r="A138" i="9"/>
  <c r="C112" i="9"/>
  <c r="D115" i="9"/>
  <c r="C88" i="9"/>
  <c r="D169" i="9"/>
  <c r="D106" i="9"/>
  <c r="B80" i="9"/>
  <c r="A117" i="9"/>
  <c r="C90" i="9"/>
  <c r="A16" i="9"/>
  <c r="C193" i="9"/>
  <c r="E167" i="9"/>
  <c r="D208" i="9"/>
  <c r="B182" i="9"/>
  <c r="A157" i="9"/>
  <c r="A182" i="9"/>
  <c r="E139" i="9"/>
  <c r="E190" i="9"/>
  <c r="E141" i="9"/>
  <c r="E180" i="9"/>
  <c r="D137" i="9"/>
  <c r="B111" i="9"/>
  <c r="B113" i="9"/>
  <c r="B87" i="9"/>
  <c r="A164" i="9"/>
  <c r="C105" i="9"/>
  <c r="D58" i="9"/>
  <c r="E191" i="9"/>
  <c r="D166" i="9"/>
  <c r="B206" i="9"/>
  <c r="A181" i="9"/>
  <c r="C155" i="9"/>
  <c r="C180" i="9"/>
  <c r="D138" i="9"/>
  <c r="B185" i="9"/>
  <c r="D140" i="9"/>
  <c r="B175" i="9"/>
  <c r="B135" i="9"/>
  <c r="A204" i="9"/>
  <c r="B120" i="9"/>
  <c r="D105" i="9"/>
  <c r="C92" i="9"/>
  <c r="B79" i="9"/>
  <c r="D201" i="9"/>
  <c r="D127" i="9"/>
  <c r="D110" i="9"/>
  <c r="C97" i="9"/>
  <c r="B84" i="9"/>
  <c r="E184" i="9"/>
  <c r="D123" i="9"/>
  <c r="D107" i="9"/>
  <c r="C94" i="9"/>
  <c r="B81" i="9"/>
  <c r="E68" i="9"/>
  <c r="D202" i="9"/>
  <c r="A151" i="9"/>
  <c r="E165" i="9"/>
  <c r="B149" i="9"/>
  <c r="A154" i="9"/>
  <c r="A146" i="9"/>
  <c r="A125" i="9"/>
  <c r="E70" i="9"/>
  <c r="A95" i="9"/>
  <c r="D161" i="9"/>
  <c r="E104" i="9"/>
  <c r="D79" i="9"/>
  <c r="D108" i="9"/>
  <c r="A68" i="9"/>
  <c r="D55" i="9"/>
  <c r="C42" i="9"/>
  <c r="B29" i="9"/>
  <c r="A148" i="9"/>
  <c r="B78" i="9"/>
  <c r="D60" i="9"/>
  <c r="C47" i="9"/>
  <c r="B34" i="9"/>
  <c r="E21" i="9"/>
  <c r="B90" i="9"/>
  <c r="A62" i="9"/>
  <c r="D49" i="9"/>
  <c r="C36" i="9"/>
  <c r="B23" i="9"/>
  <c r="C49" i="9"/>
  <c r="E67" i="9"/>
  <c r="B18" i="9"/>
  <c r="C107" i="9"/>
  <c r="E31" i="9"/>
  <c r="E211" i="9"/>
  <c r="B160" i="9"/>
  <c r="C175" i="9"/>
  <c r="E170" i="9"/>
  <c r="D175" i="9"/>
  <c r="D165" i="9"/>
  <c r="B163" i="9"/>
  <c r="C80" i="9"/>
  <c r="A99" i="9"/>
  <c r="D193" i="9"/>
  <c r="E108" i="9"/>
  <c r="D83" i="9"/>
  <c r="E117" i="9"/>
  <c r="C73" i="9"/>
  <c r="B57" i="9"/>
  <c r="A212" i="9"/>
  <c r="D142" i="9"/>
  <c r="B187" i="9"/>
  <c r="A76" i="9"/>
  <c r="E40" i="9"/>
  <c r="B58" i="9"/>
  <c r="E85" i="9"/>
  <c r="A22" i="9"/>
  <c r="D17" i="9"/>
  <c r="A47" i="9"/>
  <c r="E19" i="9"/>
  <c r="D80" i="9"/>
  <c r="E39" i="9"/>
  <c r="D21" i="9"/>
  <c r="A34" i="9"/>
  <c r="E46" i="9"/>
  <c r="B59" i="9"/>
  <c r="D84" i="9"/>
  <c r="C194" i="9"/>
  <c r="D32" i="9"/>
  <c r="A45" i="9"/>
  <c r="E57" i="9"/>
  <c r="B72" i="9"/>
  <c r="D122" i="9"/>
  <c r="D27" i="9"/>
  <c r="A40" i="9"/>
  <c r="E52" i="9"/>
  <c r="B65" i="9"/>
  <c r="A97" i="9"/>
  <c r="B73" i="9"/>
  <c r="D99" i="9"/>
  <c r="E132" i="9"/>
  <c r="C89" i="9"/>
  <c r="E160" i="9"/>
  <c r="E112" i="9"/>
  <c r="C136" i="9"/>
  <c r="A141" i="9"/>
  <c r="A139" i="9"/>
  <c r="D156" i="9"/>
  <c r="C207" i="9"/>
  <c r="B192" i="9"/>
  <c r="C21" i="9"/>
  <c r="C41" i="9"/>
  <c r="B24" i="9"/>
  <c r="E97" i="9"/>
  <c r="B44" i="9"/>
  <c r="E22" i="9"/>
  <c r="B35" i="9"/>
  <c r="C48" i="9"/>
  <c r="D61" i="9"/>
  <c r="A89" i="9"/>
  <c r="A21" i="9"/>
  <c r="E33" i="9"/>
  <c r="B46" i="9"/>
  <c r="C59" i="9"/>
  <c r="A77" i="9"/>
  <c r="D143" i="9"/>
  <c r="E28" i="9"/>
  <c r="E44" i="9"/>
  <c r="D67" i="9"/>
  <c r="E76" i="9"/>
  <c r="B147" i="9"/>
  <c r="C210" i="9"/>
  <c r="E142" i="9"/>
  <c r="C145" i="9"/>
  <c r="E147" i="9"/>
  <c r="D46" i="9"/>
  <c r="D14" i="9"/>
  <c r="B60" i="9"/>
  <c r="B39" i="9"/>
  <c r="D65" i="9"/>
  <c r="A25" i="9"/>
  <c r="B50" i="9"/>
  <c r="A93" i="9"/>
  <c r="E32" i="9"/>
  <c r="C58" i="9"/>
  <c r="A121" i="9"/>
  <c r="E111" i="9"/>
  <c r="C101" i="9"/>
  <c r="C186" i="9"/>
  <c r="E182" i="9"/>
  <c r="B178" i="9"/>
  <c r="E84" i="9"/>
  <c r="C110" i="9"/>
  <c r="B211" i="9"/>
  <c r="B100" i="9"/>
  <c r="E136" i="9"/>
  <c r="E82" i="9"/>
  <c r="C108" i="9"/>
  <c r="C116" i="9"/>
  <c r="D189" i="9"/>
  <c r="D199" i="9"/>
  <c r="E194" i="9"/>
  <c r="C187" i="9"/>
  <c r="B172" i="9"/>
  <c r="C68" i="9"/>
  <c r="C122" i="9"/>
  <c r="B143" i="9"/>
  <c r="D151" i="9"/>
  <c r="E146" i="9"/>
  <c r="C163" i="9"/>
  <c r="B148" i="9"/>
  <c r="E199" i="9"/>
  <c r="D71" i="9"/>
  <c r="B126" i="9"/>
  <c r="A113" i="9"/>
  <c r="E94" i="9"/>
  <c r="E118" i="9"/>
  <c r="A192" i="9"/>
  <c r="A202" i="9"/>
  <c r="B197" i="9"/>
  <c r="E189" i="9"/>
  <c r="A175" i="9"/>
  <c r="E197" i="9"/>
  <c r="B110" i="9"/>
  <c r="A51" i="9"/>
  <c r="E88" i="9"/>
  <c r="C28" i="9"/>
  <c r="C61" i="9"/>
  <c r="A69" i="9"/>
  <c r="C82" i="9"/>
  <c r="D25" i="9"/>
  <c r="B210" i="9"/>
  <c r="B139" i="9"/>
  <c r="C142" i="9"/>
  <c r="C66" i="9"/>
  <c r="D131" i="9"/>
  <c r="A33" i="9"/>
  <c r="B47" i="9"/>
  <c r="E35" i="9"/>
  <c r="D62" i="9"/>
  <c r="E43" i="9"/>
  <c r="E16" i="9"/>
  <c r="C45" i="9"/>
  <c r="A17" i="9"/>
  <c r="C65" i="9"/>
  <c r="B27" i="9"/>
  <c r="C40" i="9"/>
  <c r="D53" i="9"/>
  <c r="A66" i="9"/>
  <c r="B106" i="9"/>
  <c r="E25" i="9"/>
  <c r="B38" i="9"/>
  <c r="C51" i="9"/>
  <c r="D64" i="9"/>
  <c r="B94" i="9"/>
  <c r="E20" i="9"/>
  <c r="B33" i="9"/>
  <c r="C46" i="9"/>
  <c r="D59" i="9"/>
  <c r="A75" i="9"/>
  <c r="B125" i="9"/>
  <c r="C86" i="9"/>
  <c r="B112" i="9"/>
  <c r="B76" i="9"/>
  <c r="B104" i="9"/>
  <c r="E86" i="9"/>
  <c r="D209" i="9"/>
  <c r="A176" i="9"/>
  <c r="A186" i="9"/>
  <c r="B181" i="9"/>
  <c r="E181" i="9"/>
  <c r="A167" i="9"/>
  <c r="E18" i="9"/>
  <c r="A67" i="9"/>
  <c r="A13" i="9"/>
  <c r="E51" i="9"/>
  <c r="D22" i="9"/>
  <c r="D96" i="9"/>
  <c r="D29" i="9"/>
  <c r="A42" i="9"/>
  <c r="E54" i="9"/>
  <c r="B67" i="9"/>
  <c r="E115" i="9"/>
  <c r="C27" i="9"/>
  <c r="D40" i="9"/>
  <c r="A53" i="9"/>
  <c r="E65" i="9"/>
  <c r="D104" i="9"/>
  <c r="C22" i="9"/>
  <c r="D35" i="9"/>
  <c r="C54" i="9"/>
  <c r="C103" i="9"/>
  <c r="C102" i="9"/>
  <c r="B92" i="9"/>
  <c r="E121" i="9"/>
  <c r="E150" i="9"/>
  <c r="B162" i="9"/>
  <c r="A199" i="9"/>
  <c r="A55" i="9"/>
  <c r="D16" i="9"/>
  <c r="E26" i="9"/>
  <c r="C52" i="9"/>
  <c r="A105" i="9"/>
  <c r="E37" i="9"/>
  <c r="C63" i="9"/>
  <c r="A20" i="9"/>
  <c r="B45" i="9"/>
  <c r="B74" i="9"/>
  <c r="B85" i="9"/>
  <c r="E75" i="9"/>
  <c r="B83" i="9"/>
  <c r="E172" i="9"/>
  <c r="A174" i="9"/>
  <c r="E163" i="9"/>
  <c r="A72" i="9"/>
  <c r="B97" i="9"/>
  <c r="C127" i="9"/>
  <c r="E87" i="9"/>
  <c r="D114" i="9"/>
  <c r="A70" i="9"/>
  <c r="B95" i="9"/>
  <c r="D124" i="9"/>
  <c r="A142" i="9"/>
  <c r="C146" i="9"/>
  <c r="B144" i="9"/>
  <c r="E161" i="9"/>
  <c r="A147" i="9"/>
  <c r="D198" i="9"/>
  <c r="D112" i="9"/>
  <c r="A94" i="9"/>
  <c r="A118" i="9"/>
  <c r="B191" i="9"/>
  <c r="B201" i="9"/>
  <c r="C196" i="9"/>
  <c r="A189" i="9"/>
  <c r="D174" i="9"/>
  <c r="E96" i="9"/>
  <c r="A87" i="9"/>
  <c r="D69" i="9"/>
  <c r="A123" i="9"/>
  <c r="C144" i="9"/>
  <c r="C152" i="9"/>
  <c r="D147" i="9"/>
  <c r="D164" i="9"/>
  <c r="C149" i="9"/>
  <c r="B200" i="9"/>
  <c r="A124" i="9"/>
  <c r="C44" i="9"/>
  <c r="C188" i="9"/>
  <c r="A65" i="9"/>
  <c r="D163" i="9"/>
  <c r="E61" i="9"/>
  <c r="E59" i="9"/>
  <c r="G13" i="12" l="1"/>
  <c r="F12" i="12"/>
  <c r="B11" i="12"/>
  <c r="A11" i="12"/>
  <c r="A12" i="12" l="1"/>
  <c r="B12" i="12"/>
  <c r="F13" i="12"/>
  <c r="G14" i="12"/>
  <c r="A13" i="12" l="1"/>
  <c r="B13" i="12"/>
  <c r="G15" i="12"/>
  <c r="F14" i="12"/>
  <c r="A14" i="12" l="1"/>
  <c r="B14" i="12"/>
  <c r="G16" i="12"/>
  <c r="F15" i="12"/>
  <c r="B15" i="12" l="1"/>
  <c r="A15" i="12"/>
  <c r="G17" i="12"/>
  <c r="F16" i="12"/>
  <c r="A16" i="12" l="1"/>
  <c r="B16" i="12"/>
  <c r="F17" i="12"/>
  <c r="G18" i="12"/>
  <c r="A17" i="12" l="1"/>
  <c r="B17" i="12"/>
  <c r="G19" i="12"/>
  <c r="F18" i="12"/>
  <c r="B18" i="12" l="1"/>
  <c r="A18" i="12"/>
  <c r="F19" i="12"/>
  <c r="G20" i="12"/>
  <c r="G21" i="12" l="1"/>
  <c r="F20" i="12"/>
  <c r="A19" i="12"/>
  <c r="B19" i="12"/>
  <c r="B20" i="12" l="1"/>
  <c r="A20" i="12"/>
  <c r="F21" i="12"/>
  <c r="G22" i="12"/>
  <c r="G23" i="12" l="1"/>
  <c r="F22" i="12"/>
  <c r="A21" i="12"/>
  <c r="B21" i="12"/>
  <c r="B22" i="12" l="1"/>
  <c r="A22" i="12"/>
  <c r="G24" i="12"/>
  <c r="F23" i="12"/>
  <c r="A23" i="12" l="1"/>
  <c r="B23" i="12"/>
  <c r="G25" i="12"/>
  <c r="F24" i="12"/>
  <c r="F25" i="12" l="1"/>
  <c r="G26" i="12"/>
  <c r="A24" i="12"/>
  <c r="B24" i="12"/>
  <c r="G27" i="12" l="1"/>
  <c r="F26" i="12"/>
  <c r="B25" i="12"/>
  <c r="A25" i="12"/>
  <c r="A26" i="12" l="1"/>
  <c r="B26" i="12"/>
  <c r="F27" i="12"/>
  <c r="G28" i="12"/>
  <c r="G29" i="12" l="1"/>
  <c r="F28" i="12"/>
  <c r="A27" i="12"/>
  <c r="B27" i="12"/>
  <c r="A28" i="12" l="1"/>
  <c r="B28" i="12"/>
  <c r="F29" i="12"/>
  <c r="G30" i="12"/>
  <c r="G31" i="12" l="1"/>
  <c r="F30" i="12"/>
  <c r="A29" i="12"/>
  <c r="B29" i="12"/>
  <c r="A30" i="12" l="1"/>
  <c r="B30" i="12"/>
  <c r="G32" i="12"/>
  <c r="F31" i="12"/>
  <c r="B31" i="12" l="1"/>
  <c r="A31" i="12"/>
  <c r="G33" i="12"/>
  <c r="F32" i="12"/>
  <c r="B32" i="12" l="1"/>
  <c r="A32" i="12"/>
  <c r="F33" i="12"/>
  <c r="G34" i="12"/>
  <c r="A33" i="12" l="1"/>
  <c r="B33" i="12"/>
  <c r="G35" i="12"/>
  <c r="F34" i="12"/>
  <c r="A34" i="12" l="1"/>
  <c r="B34" i="12"/>
  <c r="F35" i="12"/>
  <c r="G36" i="12"/>
  <c r="A35" i="12" l="1"/>
  <c r="B35" i="12"/>
  <c r="G37" i="12"/>
  <c r="F36" i="12"/>
  <c r="A36" i="12" l="1"/>
  <c r="B36" i="12"/>
  <c r="F37" i="12"/>
  <c r="G38" i="12"/>
  <c r="A37" i="12" l="1"/>
  <c r="B37" i="12"/>
  <c r="G39" i="12"/>
  <c r="F38" i="12"/>
  <c r="G40" i="12" l="1"/>
  <c r="F39" i="12"/>
  <c r="B38" i="12"/>
  <c r="A38" i="12"/>
  <c r="B39" i="12" l="1"/>
  <c r="A39" i="12"/>
  <c r="G41" i="12"/>
  <c r="F40" i="12"/>
  <c r="G42" i="12" l="1"/>
  <c r="F41" i="12"/>
  <c r="B40" i="12"/>
  <c r="A40" i="12"/>
  <c r="B41" i="12" l="1"/>
  <c r="A41" i="12"/>
  <c r="F42" i="12"/>
  <c r="G43" i="12"/>
  <c r="A42" i="12" l="1"/>
  <c r="B42" i="12"/>
  <c r="G44" i="12"/>
  <c r="F43" i="12"/>
  <c r="B43" i="12" l="1"/>
  <c r="A43" i="12"/>
  <c r="G45" i="12"/>
  <c r="F44" i="12"/>
  <c r="G46" i="12" l="1"/>
  <c r="F45" i="12"/>
  <c r="A44" i="12"/>
  <c r="B44" i="12"/>
  <c r="B45" i="12" l="1"/>
  <c r="A45" i="12"/>
  <c r="F46" i="12"/>
  <c r="G47" i="12"/>
  <c r="A46" i="12" l="1"/>
  <c r="B46" i="12"/>
  <c r="G48" i="12"/>
  <c r="F47" i="12"/>
  <c r="A47" i="12" l="1"/>
  <c r="B47" i="12"/>
  <c r="G49" i="12"/>
  <c r="F48" i="12"/>
  <c r="G50" i="12" l="1"/>
  <c r="F49" i="12"/>
  <c r="B48" i="12"/>
  <c r="A48" i="12"/>
  <c r="B49" i="12" l="1"/>
  <c r="A49" i="12"/>
  <c r="F50" i="12"/>
  <c r="G51" i="12"/>
  <c r="B50" i="12" l="1"/>
  <c r="A50" i="12"/>
  <c r="G52" i="12"/>
  <c r="F51" i="12"/>
  <c r="A51" i="12" l="1"/>
  <c r="B51" i="12"/>
  <c r="G53" i="12"/>
  <c r="F52" i="12"/>
  <c r="G54" i="12" l="1"/>
  <c r="F53" i="12"/>
  <c r="A52" i="12"/>
  <c r="B52" i="12"/>
  <c r="B53" i="12" l="1"/>
  <c r="A53" i="12"/>
  <c r="F54" i="12"/>
  <c r="G55" i="12"/>
  <c r="B54" i="12" l="1"/>
  <c r="A54" i="12"/>
  <c r="G56" i="12"/>
  <c r="F55" i="12"/>
  <c r="G57" i="12" l="1"/>
  <c r="F56" i="12"/>
  <c r="B55" i="12"/>
  <c r="A55" i="12"/>
  <c r="A56" i="12" l="1"/>
  <c r="B56" i="12"/>
  <c r="G58" i="12"/>
  <c r="F57" i="12"/>
  <c r="F58" i="12" l="1"/>
  <c r="G59" i="12"/>
  <c r="B57" i="12"/>
  <c r="A57" i="12"/>
  <c r="G60" i="12" l="1"/>
  <c r="F59" i="12"/>
  <c r="A58" i="12"/>
  <c r="B58" i="12"/>
  <c r="B59" i="12" l="1"/>
  <c r="A59" i="12"/>
  <c r="G61" i="12"/>
  <c r="F60" i="12"/>
  <c r="G62" i="12" l="1"/>
  <c r="F61" i="12"/>
  <c r="A60" i="12"/>
  <c r="B60" i="12"/>
  <c r="A61" i="12" l="1"/>
  <c r="B61" i="12"/>
  <c r="F62" i="12"/>
  <c r="G63" i="12"/>
  <c r="B62" i="12" l="1"/>
  <c r="A62" i="12"/>
  <c r="G64" i="12"/>
  <c r="F63" i="12"/>
  <c r="A63" i="12" l="1"/>
  <c r="B63" i="12"/>
  <c r="G65" i="12"/>
  <c r="F64" i="12"/>
  <c r="G66" i="12" l="1"/>
  <c r="F65" i="12"/>
  <c r="A64" i="12"/>
  <c r="B64" i="12"/>
  <c r="B65" i="12" l="1"/>
  <c r="A65" i="12"/>
  <c r="F66" i="12"/>
  <c r="G67" i="12"/>
  <c r="B66" i="12" l="1"/>
  <c r="A66" i="12"/>
  <c r="G68" i="12"/>
  <c r="F67" i="12"/>
  <c r="A67" i="12" l="1"/>
  <c r="B67" i="12"/>
  <c r="G69" i="12"/>
  <c r="F68" i="12"/>
  <c r="G70" i="12" l="1"/>
  <c r="F69" i="12"/>
  <c r="A68" i="12"/>
  <c r="B68" i="12"/>
  <c r="A69" i="12" l="1"/>
  <c r="B69" i="12"/>
  <c r="F70" i="12"/>
  <c r="G71" i="12"/>
  <c r="G72" i="12" l="1"/>
  <c r="F71" i="12"/>
  <c r="B70" i="12"/>
  <c r="A70" i="12"/>
  <c r="B71" i="12" l="1"/>
  <c r="A71" i="12"/>
  <c r="G73" i="12"/>
  <c r="F72" i="12"/>
  <c r="B72" i="12" l="1"/>
  <c r="A72" i="12"/>
  <c r="G74" i="12"/>
  <c r="F73" i="12"/>
  <c r="B73" i="12" l="1"/>
  <c r="A73" i="12"/>
  <c r="F74" i="12"/>
  <c r="G75" i="12"/>
  <c r="G76" i="12" l="1"/>
  <c r="F75" i="12"/>
  <c r="A74" i="12"/>
  <c r="B74" i="12"/>
  <c r="B75" i="12" l="1"/>
  <c r="A75" i="12"/>
  <c r="G77" i="12"/>
  <c r="F76" i="12"/>
  <c r="B76" i="12" l="1"/>
  <c r="A76" i="12"/>
  <c r="G78" i="12"/>
  <c r="F77" i="12"/>
  <c r="A77" i="12" l="1"/>
  <c r="B77" i="12"/>
  <c r="F78" i="12"/>
  <c r="G79" i="12"/>
  <c r="G80" i="12" l="1"/>
  <c r="F79" i="12"/>
  <c r="A78" i="12"/>
  <c r="B78" i="12"/>
  <c r="A79" i="12" l="1"/>
  <c r="B79" i="12"/>
  <c r="G81" i="12"/>
  <c r="F80" i="12"/>
  <c r="G82" i="12" l="1"/>
  <c r="F81" i="12"/>
  <c r="B80" i="12"/>
  <c r="A80" i="12"/>
  <c r="A81" i="12" l="1"/>
  <c r="B81" i="12"/>
  <c r="F82" i="12"/>
  <c r="G83" i="12"/>
  <c r="A82" i="12" l="1"/>
  <c r="B82" i="12"/>
  <c r="G84" i="12"/>
  <c r="F83" i="12"/>
  <c r="B83" i="12" l="1"/>
  <c r="A83" i="12"/>
  <c r="G85" i="12"/>
  <c r="F84" i="12"/>
  <c r="G86" i="12" l="1"/>
  <c r="F85" i="12"/>
  <c r="A84" i="12"/>
  <c r="B84" i="12"/>
  <c r="A85" i="12" l="1"/>
  <c r="B85" i="12"/>
  <c r="F86" i="12"/>
  <c r="G87" i="12"/>
  <c r="G88" i="12" l="1"/>
  <c r="F87" i="12"/>
  <c r="B86" i="12"/>
  <c r="A86" i="12"/>
  <c r="B87" i="12" l="1"/>
  <c r="A87" i="12"/>
  <c r="G89" i="12"/>
  <c r="F88" i="12"/>
  <c r="B88" i="12" l="1"/>
  <c r="A88" i="12"/>
  <c r="G90" i="12"/>
  <c r="F89" i="12"/>
  <c r="A89" i="12" l="1"/>
  <c r="B89" i="12"/>
  <c r="F90" i="12"/>
  <c r="G91" i="12"/>
  <c r="G92" i="12" l="1"/>
  <c r="F91" i="12"/>
  <c r="A90" i="12"/>
  <c r="B90" i="12"/>
  <c r="B91" i="12" l="1"/>
  <c r="A91" i="12"/>
  <c r="G93" i="12"/>
  <c r="F92" i="12"/>
  <c r="A92" i="12" l="1"/>
  <c r="B92" i="12"/>
  <c r="G94" i="12"/>
  <c r="F93" i="12"/>
  <c r="B93" i="12" l="1"/>
  <c r="A93" i="12"/>
  <c r="F94" i="12"/>
  <c r="G95" i="12"/>
  <c r="G96" i="12" l="1"/>
  <c r="F95" i="12"/>
  <c r="A94" i="12"/>
  <c r="B94" i="12"/>
  <c r="B95" i="12" l="1"/>
  <c r="A95" i="12"/>
  <c r="G97" i="12"/>
  <c r="F96" i="12"/>
  <c r="A96" i="12" l="1"/>
  <c r="B96" i="12"/>
  <c r="G98" i="12"/>
  <c r="F97" i="12"/>
  <c r="B97" i="12" l="1"/>
  <c r="A97" i="12"/>
  <c r="F98" i="12"/>
  <c r="G99" i="12"/>
  <c r="G100" i="12" l="1"/>
  <c r="F99" i="12"/>
  <c r="A98" i="12"/>
  <c r="B98" i="12"/>
  <c r="A99" i="12" l="1"/>
  <c r="B99" i="12"/>
  <c r="G101" i="12"/>
  <c r="F100" i="12"/>
  <c r="B100" i="12" l="1"/>
  <c r="A100" i="12"/>
  <c r="G102" i="12"/>
  <c r="F101" i="12"/>
  <c r="A101" i="12" l="1"/>
  <c r="B101" i="12"/>
  <c r="F102" i="12"/>
  <c r="G103" i="12"/>
  <c r="G104" i="12" l="1"/>
  <c r="F103" i="12"/>
  <c r="A102" i="12"/>
  <c r="B102" i="12"/>
  <c r="B103" i="12" l="1"/>
  <c r="A103" i="12"/>
  <c r="G105" i="12"/>
  <c r="F104" i="12"/>
  <c r="B104" i="12" l="1"/>
  <c r="A104" i="12"/>
  <c r="G106" i="12"/>
  <c r="F105" i="12"/>
  <c r="B105" i="12" l="1"/>
  <c r="A105" i="12"/>
  <c r="F106" i="12"/>
  <c r="G107" i="12"/>
  <c r="G108" i="12" l="1"/>
  <c r="F107" i="12"/>
  <c r="A106" i="12"/>
  <c r="B106" i="12"/>
  <c r="A107" i="12" l="1"/>
  <c r="B107" i="12"/>
  <c r="G109" i="12"/>
  <c r="F108" i="12"/>
  <c r="B108" i="12" l="1"/>
  <c r="A108" i="12"/>
  <c r="G110" i="12"/>
  <c r="F109" i="12"/>
  <c r="A109" i="12" l="1"/>
  <c r="B109" i="12"/>
  <c r="F110" i="12"/>
  <c r="G111" i="12"/>
  <c r="G112" i="12" l="1"/>
  <c r="F111" i="12"/>
  <c r="A110" i="12"/>
  <c r="B110" i="12"/>
  <c r="A111" i="12" l="1"/>
  <c r="B111" i="12"/>
  <c r="G113" i="12"/>
  <c r="F112" i="12"/>
  <c r="A112" i="12" l="1"/>
  <c r="B112" i="12"/>
  <c r="G114" i="12"/>
  <c r="F113" i="12"/>
  <c r="A113" i="12" l="1"/>
  <c r="B113" i="12"/>
  <c r="F114" i="12"/>
  <c r="G115" i="12"/>
  <c r="G116" i="12" l="1"/>
  <c r="F115" i="12"/>
  <c r="A114" i="12"/>
  <c r="B114" i="12"/>
  <c r="A115" i="12" l="1"/>
  <c r="B115" i="12"/>
  <c r="G117" i="12"/>
  <c r="F116" i="12"/>
  <c r="A116" i="12" l="1"/>
  <c r="B116" i="12"/>
  <c r="G118" i="12"/>
  <c r="F117" i="12"/>
  <c r="B117" i="12" l="1"/>
  <c r="A117" i="12"/>
  <c r="F118" i="12"/>
  <c r="G119" i="12"/>
  <c r="G120" i="12" l="1"/>
  <c r="F119" i="12"/>
  <c r="B118" i="12"/>
  <c r="A118" i="12"/>
  <c r="B119" i="12" l="1"/>
  <c r="A119" i="12"/>
  <c r="G121" i="12"/>
  <c r="F120" i="12"/>
  <c r="B120" i="12" l="1"/>
  <c r="A120" i="12"/>
  <c r="G122" i="12"/>
  <c r="F121" i="12"/>
  <c r="B121" i="12" l="1"/>
  <c r="A121" i="12"/>
  <c r="F122" i="12"/>
  <c r="G123" i="12"/>
  <c r="G124" i="12" l="1"/>
  <c r="F123" i="12"/>
  <c r="A122" i="12"/>
  <c r="B122" i="12"/>
  <c r="G125" i="12" l="1"/>
  <c r="F124" i="12"/>
  <c r="B123" i="12"/>
  <c r="A123" i="12"/>
  <c r="G126" i="12" l="1"/>
  <c r="F125" i="12"/>
  <c r="B124" i="12"/>
  <c r="A124" i="12"/>
  <c r="F126" i="12" l="1"/>
  <c r="G127" i="12"/>
  <c r="B125" i="12"/>
  <c r="A125" i="12"/>
  <c r="A126" i="12" l="1"/>
  <c r="B126" i="12"/>
  <c r="G128" i="12"/>
  <c r="F127" i="12"/>
  <c r="A127" i="12" l="1"/>
  <c r="B127" i="12"/>
  <c r="G129" i="12"/>
  <c r="F128" i="12"/>
  <c r="A128" i="12" l="1"/>
  <c r="B128" i="12"/>
  <c r="G130" i="12"/>
  <c r="F129" i="12"/>
  <c r="B129" i="12" l="1"/>
  <c r="A129" i="12"/>
  <c r="F130" i="12"/>
  <c r="G131" i="12"/>
  <c r="G132" i="12" l="1"/>
  <c r="F131" i="12"/>
  <c r="B130" i="12"/>
  <c r="A130" i="12"/>
  <c r="G133" i="12" l="1"/>
  <c r="F132" i="12"/>
  <c r="B131" i="12"/>
  <c r="A131" i="12"/>
  <c r="G134" i="12" l="1"/>
  <c r="F133" i="12"/>
  <c r="A132" i="12"/>
  <c r="B132" i="12"/>
  <c r="F134" i="12" l="1"/>
  <c r="G135" i="12"/>
  <c r="A133" i="12"/>
  <c r="B133" i="12"/>
  <c r="B134" i="12" l="1"/>
  <c r="A134" i="12"/>
  <c r="G136" i="12"/>
  <c r="F135" i="12"/>
  <c r="A135" i="12" l="1"/>
  <c r="B135" i="12"/>
  <c r="G137" i="12"/>
  <c r="F136" i="12"/>
  <c r="A136" i="12" l="1"/>
  <c r="B136" i="12"/>
  <c r="G138" i="12"/>
  <c r="F137" i="12"/>
  <c r="B137" i="12" l="1"/>
  <c r="A137" i="12"/>
  <c r="F138" i="12"/>
  <c r="G139" i="12"/>
  <c r="G140" i="12" l="1"/>
  <c r="F139" i="12"/>
  <c r="A138" i="12"/>
  <c r="B138" i="12"/>
  <c r="B139" i="12" l="1"/>
  <c r="A139" i="12"/>
  <c r="G141" i="12"/>
  <c r="F140" i="12"/>
  <c r="B140" i="12" l="1"/>
  <c r="A140" i="12"/>
  <c r="G142" i="12"/>
  <c r="F141" i="12"/>
  <c r="B141" i="12" l="1"/>
  <c r="A141" i="12"/>
  <c r="F142" i="12"/>
  <c r="G143" i="12"/>
  <c r="G144" i="12" l="1"/>
  <c r="F143" i="12"/>
  <c r="A142" i="12"/>
  <c r="B142" i="12"/>
  <c r="B143" i="12" l="1"/>
  <c r="A143" i="12"/>
  <c r="G145" i="12"/>
  <c r="F144" i="12"/>
  <c r="B144" i="12" l="1"/>
  <c r="A144" i="12"/>
  <c r="G146" i="12"/>
  <c r="F145" i="12"/>
  <c r="A145" i="12" l="1"/>
  <c r="B145" i="12"/>
  <c r="F146" i="12"/>
  <c r="G147" i="12"/>
  <c r="G148" i="12" l="1"/>
  <c r="F147" i="12"/>
  <c r="B146" i="12"/>
  <c r="A146" i="12"/>
  <c r="A147" i="12" l="1"/>
  <c r="B147" i="12"/>
  <c r="G149" i="12"/>
  <c r="F148" i="12"/>
  <c r="B148" i="12" l="1"/>
  <c r="A148" i="12"/>
  <c r="G150" i="12"/>
  <c r="F149" i="12"/>
  <c r="A149" i="12" l="1"/>
  <c r="B149" i="12"/>
  <c r="F150" i="12"/>
  <c r="G151" i="12"/>
  <c r="G152" i="12" l="1"/>
  <c r="F151" i="12"/>
  <c r="B150" i="12"/>
  <c r="A150" i="12"/>
  <c r="A151" i="12" l="1"/>
  <c r="B151" i="12"/>
  <c r="G153" i="12"/>
  <c r="F152" i="12"/>
  <c r="A152" i="12" l="1"/>
  <c r="B152" i="12"/>
  <c r="G154" i="12"/>
  <c r="F153" i="12"/>
  <c r="A153" i="12" l="1"/>
  <c r="B153" i="12"/>
  <c r="F154" i="12"/>
  <c r="G155" i="12"/>
  <c r="G156" i="12" l="1"/>
  <c r="F155" i="12"/>
  <c r="B154" i="12"/>
  <c r="A154" i="12"/>
  <c r="B155" i="12" l="1"/>
  <c r="A155" i="12"/>
  <c r="G157" i="12"/>
  <c r="F156" i="12"/>
  <c r="A156" i="12" l="1"/>
  <c r="B156" i="12"/>
  <c r="G158" i="12"/>
  <c r="F157" i="12"/>
  <c r="B157" i="12" l="1"/>
  <c r="A157" i="12"/>
  <c r="F158" i="12"/>
  <c r="G159" i="12"/>
  <c r="G160" i="12" l="1"/>
  <c r="F159" i="12"/>
  <c r="A158" i="12"/>
  <c r="B158" i="12"/>
  <c r="A159" i="12" l="1"/>
  <c r="B159" i="12"/>
  <c r="G161" i="12"/>
  <c r="F160" i="12"/>
  <c r="B160" i="12" l="1"/>
  <c r="A160" i="12"/>
  <c r="G162" i="12"/>
  <c r="F161" i="12"/>
  <c r="A161" i="12" l="1"/>
  <c r="B161" i="12"/>
  <c r="F162" i="12"/>
  <c r="G163" i="12"/>
  <c r="G164" i="12" l="1"/>
  <c r="F163" i="12"/>
  <c r="A162" i="12"/>
  <c r="B162" i="12"/>
  <c r="A163" i="12" l="1"/>
  <c r="B163" i="12"/>
  <c r="G165" i="12"/>
  <c r="F164" i="12"/>
  <c r="A164" i="12" l="1"/>
  <c r="B164" i="12"/>
  <c r="G166" i="12"/>
  <c r="F165" i="12"/>
  <c r="B165" i="12" l="1"/>
  <c r="A165" i="12"/>
  <c r="F166" i="12"/>
  <c r="G167" i="12"/>
  <c r="G168" i="12" l="1"/>
  <c r="F167" i="12"/>
  <c r="A166" i="12"/>
  <c r="B166" i="12"/>
  <c r="A167" i="12" l="1"/>
  <c r="B167" i="12"/>
  <c r="G169" i="12"/>
  <c r="F168" i="12"/>
  <c r="B168" i="12" l="1"/>
  <c r="A168" i="12"/>
  <c r="G170" i="12"/>
  <c r="F169" i="12"/>
  <c r="A169" i="12" l="1"/>
  <c r="B169" i="12"/>
  <c r="F170" i="12"/>
  <c r="G171" i="12"/>
  <c r="G172" i="12" l="1"/>
  <c r="F171" i="12"/>
  <c r="A170" i="12"/>
  <c r="B170" i="12"/>
  <c r="A171" i="12" l="1"/>
  <c r="B171" i="12"/>
  <c r="G173" i="12"/>
  <c r="F172" i="12"/>
  <c r="B172" i="12" l="1"/>
  <c r="A172" i="12"/>
  <c r="G174" i="12"/>
  <c r="F173" i="12"/>
  <c r="B173" i="12" l="1"/>
  <c r="A173" i="12"/>
  <c r="F174" i="12"/>
  <c r="G175" i="12"/>
  <c r="G176" i="12" l="1"/>
  <c r="F175" i="12"/>
  <c r="A174" i="12"/>
  <c r="B174" i="12"/>
  <c r="B175" i="12" l="1"/>
  <c r="A175" i="12"/>
  <c r="G177" i="12"/>
  <c r="F176" i="12"/>
  <c r="A176" i="12" l="1"/>
  <c r="B176" i="12"/>
  <c r="G178" i="12"/>
  <c r="F177" i="12"/>
  <c r="B177" i="12" l="1"/>
  <c r="A177" i="12"/>
  <c r="F178" i="12"/>
  <c r="G179" i="12"/>
  <c r="G180" i="12" l="1"/>
  <c r="F179" i="12"/>
  <c r="A178" i="12"/>
  <c r="B178" i="12"/>
  <c r="A179" i="12" l="1"/>
  <c r="B179" i="12"/>
  <c r="G181" i="12"/>
  <c r="F180" i="12"/>
  <c r="A180" i="12" l="1"/>
  <c r="B180" i="12"/>
  <c r="G182" i="12"/>
  <c r="F181" i="12"/>
  <c r="A181" i="12" l="1"/>
  <c r="B181" i="12"/>
  <c r="F182" i="12"/>
  <c r="G183" i="12"/>
  <c r="G184" i="12" l="1"/>
  <c r="F183" i="12"/>
  <c r="B182" i="12"/>
  <c r="A182" i="12"/>
  <c r="B183" i="12" l="1"/>
  <c r="A183" i="12"/>
  <c r="G185" i="12"/>
  <c r="F184" i="12"/>
  <c r="A184" i="12" l="1"/>
  <c r="B184" i="12"/>
  <c r="G186" i="12"/>
  <c r="F185" i="12"/>
  <c r="B185" i="12" l="1"/>
  <c r="A185" i="12"/>
  <c r="F186" i="12"/>
  <c r="G187" i="12"/>
  <c r="G188" i="12" l="1"/>
  <c r="F187" i="12"/>
  <c r="A186" i="12"/>
  <c r="B186" i="12"/>
  <c r="A187" i="12" l="1"/>
  <c r="B187" i="12"/>
  <c r="G189" i="12"/>
  <c r="F188" i="12"/>
  <c r="B188" i="12" l="1"/>
  <c r="A188" i="12"/>
  <c r="G190" i="12"/>
  <c r="F189" i="12"/>
  <c r="A189" i="12" l="1"/>
  <c r="B189" i="12"/>
  <c r="F190" i="12"/>
  <c r="G191" i="12"/>
  <c r="G192" i="12" l="1"/>
  <c r="F191" i="12"/>
  <c r="B190" i="12"/>
  <c r="A190" i="12"/>
  <c r="A191" i="12" l="1"/>
  <c r="B191" i="12"/>
  <c r="G193" i="12"/>
  <c r="F192" i="12"/>
  <c r="A192" i="12" l="1"/>
  <c r="B192" i="12"/>
  <c r="G194" i="12"/>
  <c r="F193" i="12"/>
  <c r="A193" i="12" l="1"/>
  <c r="B193" i="12"/>
  <c r="F194" i="12"/>
  <c r="G195" i="12"/>
  <c r="G196" i="12" l="1"/>
  <c r="F195" i="12"/>
  <c r="A194" i="12"/>
  <c r="B194" i="12"/>
  <c r="G197" i="12" l="1"/>
  <c r="F196" i="12"/>
  <c r="A195" i="12"/>
  <c r="B195" i="12"/>
  <c r="A196" i="12" l="1"/>
  <c r="B196" i="12"/>
  <c r="G198" i="12"/>
  <c r="F197" i="12"/>
  <c r="A197" i="12" l="1"/>
  <c r="B197" i="12"/>
  <c r="F198" i="12"/>
  <c r="G199" i="12"/>
  <c r="G200" i="12" l="1"/>
  <c r="F199" i="12"/>
  <c r="B198" i="12"/>
  <c r="A198" i="12"/>
  <c r="A199" i="12" l="1"/>
  <c r="B199" i="12"/>
  <c r="G201" i="12"/>
  <c r="F200" i="12"/>
  <c r="B200" i="12" l="1"/>
  <c r="A200" i="12"/>
  <c r="G202" i="12"/>
  <c r="F201" i="12"/>
  <c r="B201" i="12" l="1"/>
  <c r="A201" i="12"/>
  <c r="F202" i="12"/>
  <c r="G203" i="12"/>
  <c r="G204" i="12" l="1"/>
  <c r="F203" i="12"/>
  <c r="B202" i="12"/>
  <c r="A202" i="12"/>
  <c r="A203" i="12" l="1"/>
  <c r="B203" i="12"/>
  <c r="G205" i="12"/>
  <c r="F204" i="12"/>
  <c r="B204" i="12" l="1"/>
  <c r="A204" i="12"/>
  <c r="G206" i="12"/>
  <c r="F205" i="12"/>
  <c r="B205" i="12" l="1"/>
  <c r="A205" i="12"/>
  <c r="F206" i="12"/>
  <c r="G207" i="12"/>
  <c r="G208" i="12" l="1"/>
  <c r="F207" i="12"/>
  <c r="A206" i="12"/>
  <c r="B206" i="12"/>
  <c r="A207" i="12" l="1"/>
  <c r="B207" i="12"/>
  <c r="G209" i="12"/>
  <c r="F208" i="12"/>
  <c r="A208" i="12" l="1"/>
  <c r="B208" i="12"/>
  <c r="G210" i="12"/>
  <c r="F209" i="12"/>
  <c r="A209" i="12" l="1"/>
  <c r="B209" i="12"/>
  <c r="F210" i="12"/>
  <c r="G211" i="12"/>
  <c r="G212" i="12" l="1"/>
  <c r="F212" i="12" s="1"/>
  <c r="F211" i="12"/>
  <c r="B210" i="12"/>
  <c r="A210" i="12"/>
  <c r="A211" i="12" l="1"/>
  <c r="B211" i="12"/>
  <c r="B212" i="12"/>
  <c r="A212" i="12"/>
</calcChain>
</file>

<file path=xl/sharedStrings.xml><?xml version="1.0" encoding="utf-8"?>
<sst xmlns="http://schemas.openxmlformats.org/spreadsheetml/2006/main" count="816" uniqueCount="633">
  <si>
    <t>Local Authority:</t>
  </si>
  <si>
    <t>Supply Reference:</t>
  </si>
  <si>
    <t>Regulation 8 - Private Distribution Systems</t>
  </si>
  <si>
    <t>Description of Supply</t>
  </si>
  <si>
    <t>Filtration (sand/GAC)</t>
  </si>
  <si>
    <t>Membrane filtration</t>
  </si>
  <si>
    <t>Desalination or reverse osmosis</t>
  </si>
  <si>
    <t>UV disinfection</t>
  </si>
  <si>
    <t>Chlorine disinfection</t>
  </si>
  <si>
    <t>Untreated</t>
  </si>
  <si>
    <t>Unknown</t>
  </si>
  <si>
    <t>Other (details)</t>
  </si>
  <si>
    <t>Details of source</t>
  </si>
  <si>
    <t>Location</t>
  </si>
  <si>
    <t>Grid reference</t>
  </si>
  <si>
    <t xml:space="preserve">Name of person / organisation </t>
  </si>
  <si>
    <t>Email</t>
  </si>
  <si>
    <t>Details of departures authorised</t>
  </si>
  <si>
    <t xml:space="preserve">Details of previous/existing enforcement notices served </t>
  </si>
  <si>
    <t>Result of previous risk assessment (if applicable)</t>
  </si>
  <si>
    <t xml:space="preserve">Details of action taken (or to be taken) by relevant persons in respect of investigation </t>
  </si>
  <si>
    <t xml:space="preserve">Any additional relevant details or other information relating to the supply: </t>
  </si>
  <si>
    <t xml:space="preserve"> Risk No.</t>
  </si>
  <si>
    <t>Hazard Description</t>
  </si>
  <si>
    <t>Likelihood</t>
  </si>
  <si>
    <t>Severity</t>
  </si>
  <si>
    <t>Risk</t>
  </si>
  <si>
    <t>Comments</t>
  </si>
  <si>
    <t>A1</t>
  </si>
  <si>
    <t>Is there a site plan and/or schematic showing location of source, chambers, tanks, distribution network including valves, pipes, consumer premises etc.?</t>
  </si>
  <si>
    <t>A2</t>
  </si>
  <si>
    <t>Are there any procedures and/or written records for the supply (i.e. for checks, monitoring or maintenance, etc.)?</t>
  </si>
  <si>
    <t>A3</t>
  </si>
  <si>
    <t>Are there any manufacturers' instructions for the equipment on the supply?</t>
  </si>
  <si>
    <t>A4</t>
  </si>
  <si>
    <t xml:space="preserve">Is there an emergency plan for the provision of an alternative water supply? </t>
  </si>
  <si>
    <t>A5</t>
  </si>
  <si>
    <t xml:space="preserve">Has the owner or operators had appropriate training for the supply? </t>
  </si>
  <si>
    <t>A6</t>
  </si>
  <si>
    <t>Does the sampling history identify the presence of any hazards?</t>
  </si>
  <si>
    <t>No</t>
  </si>
  <si>
    <t>Yes</t>
  </si>
  <si>
    <t>TBC</t>
  </si>
  <si>
    <t>N/A</t>
  </si>
  <si>
    <t>Low</t>
  </si>
  <si>
    <t>&lt;</t>
  </si>
  <si>
    <t>Medium</t>
  </si>
  <si>
    <t>to</t>
  </si>
  <si>
    <t>High</t>
  </si>
  <si>
    <t>V. High</t>
  </si>
  <si>
    <t>&gt;</t>
  </si>
  <si>
    <t xml:space="preserve">Severity </t>
  </si>
  <si>
    <t>5x5 Risk scoring</t>
  </si>
  <si>
    <t>Hazard when:</t>
  </si>
  <si>
    <t>Hazard</t>
  </si>
  <si>
    <t>Risk No.</t>
  </si>
  <si>
    <t>VH</t>
  </si>
  <si>
    <t>H</t>
  </si>
  <si>
    <t>M</t>
  </si>
  <si>
    <t>L</t>
  </si>
  <si>
    <t>Guidance</t>
  </si>
  <si>
    <t xml:space="preserve">A site plan or schematic can be a simple sketch through to a complex engineering drawing depending on the size of the supply.  It need not be to scale or include internal domestic plumbing arrangements, but should represent the main components of the supply system. It is essential to understand the layout of the water supply system in order to understand the flow of water from source to tap, and how it is managed and monitored, e.g.by valves, meters and other management devices. If no schematic or site plan is present, risk assessment of the site is difficult if not impossible to achieve.  If not present the likelihood should be scored as 5, the person in control should be requested to make arrangements to draw up plans showing any valves, meters, hydrants etc as part of the action plan </t>
  </si>
  <si>
    <t>An absence of written procedures places reliance on specific individuals, who may not always be available to operate the supply system. Procedures provide a reference for operators and ensure a consistent approach. Records of maintenance and monitoring checks provide a management audit trail, which demonstrate how well a supply is being managed and its performing. If these are absent the person in control should be required to implement them.</t>
  </si>
  <si>
    <t>The presence of manufacturers' instructions for key equipment (e.g. pumps, treatment processes, dosing systems, monitors) provides  an essential reference for operators and provides a record of  equipment requirements as designed. Where any instructions are absent, they should be sought as part of the action plan.</t>
  </si>
  <si>
    <t>Loss of supplies can occur for a variety of reasons, which are often unforeseen. Contingency measures to provide alternative supplies should be documented as written procedures to ensure that the relevant people can reference what to do under these circumstances.DWI have provided guidance on the provision of alternative supplies, which can be obtained from their website. Persons in control should demonstrate that procedures are in place.</t>
  </si>
  <si>
    <t>Operators should be competent in the operation of the supply system they are managing, and have an understanding of the need to apply sound hygienic practice. A lack of competency and/or hygiene awareness presents a risk of contamination of the supply.  The risk assessor must determine what and when training has been undertaken, and whether it is appropriate. For a complex treatment system such as chlorination or chlorine dioxide disinfection a formal training course maybe required, whereas for a UV system informal training form the supplier with written procedures could be appropriate. This can be achieved through dialogue and evidence through certification or other written records.  A judgement as to whether deficiencies present a risk must be made and relevant advice provided.</t>
  </si>
  <si>
    <t>Is the supply sampled, excluding regulatory LA sampling, (i.e. operational)? Confirm what parameters the sample is analysed for and what are the results? Determine if this sampling has identified the presence of any particular hazards which should inform the risk assessment.</t>
  </si>
  <si>
    <t>Select Risk number:</t>
  </si>
  <si>
    <t>Risk level:</t>
  </si>
  <si>
    <t>Ref</t>
  </si>
  <si>
    <t>Adur District Council</t>
  </si>
  <si>
    <t>Allerdale Borough Council</t>
  </si>
  <si>
    <t>Amber Valley Borough Council</t>
  </si>
  <si>
    <t>Arun District Council</t>
  </si>
  <si>
    <t>Ashfield District Council</t>
  </si>
  <si>
    <t>Ashford Borough Council</t>
  </si>
  <si>
    <t>Aylesbury Vale District Council</t>
  </si>
  <si>
    <t>Babergh District Council</t>
  </si>
  <si>
    <t>Barking and Dagenham</t>
  </si>
  <si>
    <t>Barnet</t>
  </si>
  <si>
    <t>Barnsley Metropolitan Borough Council</t>
  </si>
  <si>
    <t>Barrow-in-Furness Borough Council</t>
  </si>
  <si>
    <t>Basildon District Council</t>
  </si>
  <si>
    <t>Basingstoke &amp; Deane Borough Council</t>
  </si>
  <si>
    <t>Bassetlaw Borough Council</t>
  </si>
  <si>
    <t>Bath &amp; North East Somerset District Council</t>
  </si>
  <si>
    <t>Bedford Borough Council</t>
  </si>
  <si>
    <t>Bexley</t>
  </si>
  <si>
    <t>Birmingham City Council</t>
  </si>
  <si>
    <t>Blaby District Council</t>
  </si>
  <si>
    <t>Blackburn with Darwen Borough Council</t>
  </si>
  <si>
    <t>Blackpool Borough Council</t>
  </si>
  <si>
    <t>Blaenau Gwent County Borough Council</t>
  </si>
  <si>
    <t>Bolsover District Council</t>
  </si>
  <si>
    <t>Bolton Metropolitan Borough Council</t>
  </si>
  <si>
    <t>Boston Borough Council</t>
  </si>
  <si>
    <t>Bournemouth Borough Council</t>
  </si>
  <si>
    <t>Bracknell Forest Borough Council</t>
  </si>
  <si>
    <t>Bradford Metropolitan District Council</t>
  </si>
  <si>
    <t>Braintree District Council</t>
  </si>
  <si>
    <t>Breckland District Council</t>
  </si>
  <si>
    <t>Brent</t>
  </si>
  <si>
    <t>Brentwood Borough Council</t>
  </si>
  <si>
    <t>Bridgend County Borough Council</t>
  </si>
  <si>
    <t>Brighton &amp; Hove City Council</t>
  </si>
  <si>
    <t>Bristol City Council</t>
  </si>
  <si>
    <t>Broadland District Council</t>
  </si>
  <si>
    <t>Bromley</t>
  </si>
  <si>
    <t>Bromsgrove District Council</t>
  </si>
  <si>
    <t>Broxbourne Borough Council</t>
  </si>
  <si>
    <t>Broxtowe Borough Council</t>
  </si>
  <si>
    <t>Burnley Borough Council</t>
  </si>
  <si>
    <t>Bury Metropolitan Borough Council</t>
  </si>
  <si>
    <t>Caerphilly County Borough Council</t>
  </si>
  <si>
    <t>Calderdale Metropolitan Borough Council</t>
  </si>
  <si>
    <t>Cambridge City Council</t>
  </si>
  <si>
    <t>Camden</t>
  </si>
  <si>
    <t>Cannock Chase District Council</t>
  </si>
  <si>
    <t>Canterbury City Council</t>
  </si>
  <si>
    <t>Cardiff Council</t>
  </si>
  <si>
    <t>Carlisle City Council</t>
  </si>
  <si>
    <t>Carmarthenshire County Council</t>
  </si>
  <si>
    <t>Castle Point Borough Council</t>
  </si>
  <si>
    <t>Central Bedfordshire Council</t>
  </si>
  <si>
    <t>Ceredigion County Council</t>
  </si>
  <si>
    <t>Charnwood Borough Council</t>
  </si>
  <si>
    <t>Chelmsford Borough Council</t>
  </si>
  <si>
    <t>Cheltenham Borough Council</t>
  </si>
  <si>
    <t>Cherwell District Council</t>
  </si>
  <si>
    <t>Cheshire East Council</t>
  </si>
  <si>
    <t>Cheshire West &amp; Chester Council</t>
  </si>
  <si>
    <t>Chesterfield Borough Council</t>
  </si>
  <si>
    <t>Chichester District Council</t>
  </si>
  <si>
    <t>Chiltern District Council</t>
  </si>
  <si>
    <t>Chorley Borough Council</t>
  </si>
  <si>
    <t>Christchurch Borough Council</t>
  </si>
  <si>
    <t>City of London</t>
  </si>
  <si>
    <t>Colchester Borough Council</t>
  </si>
  <si>
    <t>Conwy County Borough Council</t>
  </si>
  <si>
    <t>Copeland Borough Council</t>
  </si>
  <si>
    <t>Corby Borough Council</t>
  </si>
  <si>
    <t>Cornwall Council</t>
  </si>
  <si>
    <t>Cotswold District Council</t>
  </si>
  <si>
    <t>Coventry City Council</t>
  </si>
  <si>
    <t>Craven District Council</t>
  </si>
  <si>
    <t>Crawley Borough Council</t>
  </si>
  <si>
    <t>Croydon</t>
  </si>
  <si>
    <t>Dacorum Borough Council</t>
  </si>
  <si>
    <t>Darlington Borough Council</t>
  </si>
  <si>
    <t>Dartford Borough Council</t>
  </si>
  <si>
    <t>Daventry District Council</t>
  </si>
  <si>
    <t>Denbighshire County Council</t>
  </si>
  <si>
    <t>Derby City Council</t>
  </si>
  <si>
    <t>Derbyshire Dales District Council</t>
  </si>
  <si>
    <t>Doncaster Metropolitan Borough Council</t>
  </si>
  <si>
    <t>Dover District Council</t>
  </si>
  <si>
    <t>Dudley Metropolitan Borough Council</t>
  </si>
  <si>
    <t>Durham County Council</t>
  </si>
  <si>
    <t>Ealing</t>
  </si>
  <si>
    <t>East Cambridgeshire District Council</t>
  </si>
  <si>
    <t>East Devon District Council</t>
  </si>
  <si>
    <t>East Dorset District Council</t>
  </si>
  <si>
    <t>East Hampshire District Council</t>
  </si>
  <si>
    <t>East Hertfordshire Council</t>
  </si>
  <si>
    <t>East Lindsey District Council</t>
  </si>
  <si>
    <t>East Northamptonshire District Council</t>
  </si>
  <si>
    <t>East Riding of Yorkshire Council</t>
  </si>
  <si>
    <t>East Staffordshire Borough Council</t>
  </si>
  <si>
    <t>Eastbourne Borough Council</t>
  </si>
  <si>
    <t>Eastleigh Borough Council</t>
  </si>
  <si>
    <t>Eden District Council</t>
  </si>
  <si>
    <t>Elmbridge Borough Council</t>
  </si>
  <si>
    <t>Enfield</t>
  </si>
  <si>
    <t>Epping Forest District Council</t>
  </si>
  <si>
    <t>Epsom and Ewell Borough Council</t>
  </si>
  <si>
    <t>Erewash Borough Council</t>
  </si>
  <si>
    <t>Exeter City Council</t>
  </si>
  <si>
    <t>Fareham Borough Council</t>
  </si>
  <si>
    <t>Fenland District Council</t>
  </si>
  <si>
    <t>Flintshire County Council</t>
  </si>
  <si>
    <t>Forest of Dean District Council</t>
  </si>
  <si>
    <t>Fylde Borough Council</t>
  </si>
  <si>
    <t>Gateshead Metropolitan Borough Council</t>
  </si>
  <si>
    <t>Gedling Borough Council</t>
  </si>
  <si>
    <t>Gloucester City Council</t>
  </si>
  <si>
    <t>Gosport Borough Council</t>
  </si>
  <si>
    <t>Gravesham Borough Council</t>
  </si>
  <si>
    <t>Great Yarmouth Borough Council</t>
  </si>
  <si>
    <t>Greenwich</t>
  </si>
  <si>
    <t>Guildford Borough Council</t>
  </si>
  <si>
    <t>Gwynedd County Council</t>
  </si>
  <si>
    <t>Hackney</t>
  </si>
  <si>
    <t>Halton Borough Council</t>
  </si>
  <si>
    <t>Hambleton District Council</t>
  </si>
  <si>
    <t>Hammersmith and Fulham</t>
  </si>
  <si>
    <t>Harborough District Council</t>
  </si>
  <si>
    <t>Haringey</t>
  </si>
  <si>
    <t>Harlow District Council</t>
  </si>
  <si>
    <t>Harrogate Borough Council</t>
  </si>
  <si>
    <t>Harrow</t>
  </si>
  <si>
    <t>Hart District Council</t>
  </si>
  <si>
    <t>Hartlepool Borough Council</t>
  </si>
  <si>
    <t>Hastings Borough Council</t>
  </si>
  <si>
    <t>Havant Borough Council</t>
  </si>
  <si>
    <t>Havering</t>
  </si>
  <si>
    <t>Herefordshire</t>
  </si>
  <si>
    <t>Hertsmere Borough Council</t>
  </si>
  <si>
    <t>High Peak Borough Council</t>
  </si>
  <si>
    <t>Hillingdon</t>
  </si>
  <si>
    <t>Hinckley and Bosworth Borough Council</t>
  </si>
  <si>
    <t>Horsham District Council</t>
  </si>
  <si>
    <t>Hounslow</t>
  </si>
  <si>
    <t>Hull City Council</t>
  </si>
  <si>
    <t>Huntingdonshire District Council</t>
  </si>
  <si>
    <t>Hyndburn Borough Council</t>
  </si>
  <si>
    <t>Ipswich Borough Council</t>
  </si>
  <si>
    <t>Isle of Anglesey County Council</t>
  </si>
  <si>
    <t>Isle of Wight Council</t>
  </si>
  <si>
    <t>Isles of Scilly</t>
  </si>
  <si>
    <t>Islington</t>
  </si>
  <si>
    <t>Kensington and Chelsea</t>
  </si>
  <si>
    <t>Kettering Borough Council</t>
  </si>
  <si>
    <t>King's Lynn and West Norfolk Borough Council</t>
  </si>
  <si>
    <t>Kingston upon Thames</t>
  </si>
  <si>
    <t>Kirklees Council</t>
  </si>
  <si>
    <t>Knowsley MBC</t>
  </si>
  <si>
    <t>Lambeth</t>
  </si>
  <si>
    <t>Lancaster City Council</t>
  </si>
  <si>
    <t>Leeds City Council</t>
  </si>
  <si>
    <t>Leicester City Council</t>
  </si>
  <si>
    <t>Lewes District Council</t>
  </si>
  <si>
    <t>Lewisham</t>
  </si>
  <si>
    <t>Lichfield District Council</t>
  </si>
  <si>
    <t>Lincoln Council</t>
  </si>
  <si>
    <t>Liverpool City Council</t>
  </si>
  <si>
    <t>Luton Borough Council</t>
  </si>
  <si>
    <t>Maidstone Borough Council</t>
  </si>
  <si>
    <t>Maldon District Council</t>
  </si>
  <si>
    <t>Malvern Hills District Council</t>
  </si>
  <si>
    <t>Manchester City Council</t>
  </si>
  <si>
    <t>Mansfield District Council</t>
  </si>
  <si>
    <t>Medway Council</t>
  </si>
  <si>
    <t>Melton Borough Council</t>
  </si>
  <si>
    <t>Mendip District Council</t>
  </si>
  <si>
    <t>Merthyr Tydfil County Borough Council</t>
  </si>
  <si>
    <t>Merton</t>
  </si>
  <si>
    <t>Mid Devon District Council</t>
  </si>
  <si>
    <t>Mid Suffolk District Council</t>
  </si>
  <si>
    <t>Mid Sussex District Council</t>
  </si>
  <si>
    <t>Middlesbrough Borough Council</t>
  </si>
  <si>
    <t>Milton Keynes Council</t>
  </si>
  <si>
    <t>Mole Valley District Council</t>
  </si>
  <si>
    <t>Monmouthshire County Council</t>
  </si>
  <si>
    <t>Neath Port Talbot County Borough Council</t>
  </si>
  <si>
    <t>New Forest District Council</t>
  </si>
  <si>
    <t>Newark and Sherwood District Council</t>
  </si>
  <si>
    <t>Newcastle-under-Lyme Borough Council</t>
  </si>
  <si>
    <t>Newcastle-upon-Tyne City Council</t>
  </si>
  <si>
    <t>Newham Council</t>
  </si>
  <si>
    <t>Newport City Council</t>
  </si>
  <si>
    <t>North Devon District Council</t>
  </si>
  <si>
    <t>North Dorset District Council</t>
  </si>
  <si>
    <t>North East Derbyshire District Council</t>
  </si>
  <si>
    <t>North East Lincolnshire Council</t>
  </si>
  <si>
    <t>North Hertfordshire District Council</t>
  </si>
  <si>
    <t>North Kesteven District Council</t>
  </si>
  <si>
    <t>North Lincolnshire Council</t>
  </si>
  <si>
    <t>North Norfolk District Council</t>
  </si>
  <si>
    <t>North Somerset District Council</t>
  </si>
  <si>
    <t>North Tyneside Metropolitan Borough Council</t>
  </si>
  <si>
    <t>North Warwickshire Borough Council</t>
  </si>
  <si>
    <t>North West Leicestershire District Council</t>
  </si>
  <si>
    <t>Northampton Borough Council</t>
  </si>
  <si>
    <t>Northumberland County Council</t>
  </si>
  <si>
    <t>Norwich City Council</t>
  </si>
  <si>
    <t>Nottingham City Council</t>
  </si>
  <si>
    <t>Nuneaton &amp; Bedworth Borough Council</t>
  </si>
  <si>
    <t>Oadby and Wigston Borough Council</t>
  </si>
  <si>
    <t>Oldham Metropolitan Borough Council</t>
  </si>
  <si>
    <t>Oxford City Council</t>
  </si>
  <si>
    <t>Pembrokeshire County Council</t>
  </si>
  <si>
    <t>Pendle Borough Council</t>
  </si>
  <si>
    <t>Peterborough City Council</t>
  </si>
  <si>
    <t>Plymouth City Council</t>
  </si>
  <si>
    <t>Poole Borough Council</t>
  </si>
  <si>
    <t>Portsmouth City Council</t>
  </si>
  <si>
    <t>Powys County Council</t>
  </si>
  <si>
    <t>Preston City Council</t>
  </si>
  <si>
    <t>Purbeck District Council</t>
  </si>
  <si>
    <t>Reading Borough Council</t>
  </si>
  <si>
    <t>Redbridge</t>
  </si>
  <si>
    <t>Redcar &amp; Cleveland Borough Council</t>
  </si>
  <si>
    <t>Redditch Borough Council</t>
  </si>
  <si>
    <t>Reigate and Banstead Borough Council</t>
  </si>
  <si>
    <t>Rhondda Cynon Taff County Borough Council</t>
  </si>
  <si>
    <t>Ribble Valley Borough Council</t>
  </si>
  <si>
    <t>Richmond upon Thames</t>
  </si>
  <si>
    <t>Richmondshire District Council</t>
  </si>
  <si>
    <t>Rochdale Metropolitan Borough Council</t>
  </si>
  <si>
    <t>Rochford District Council</t>
  </si>
  <si>
    <t>Rossendale Borough Council</t>
  </si>
  <si>
    <t>Rother District Council</t>
  </si>
  <si>
    <t>Rotherham Metropolitan Borough Council</t>
  </si>
  <si>
    <t>Rugby Borough Council</t>
  </si>
  <si>
    <t>Runnymede Borough Council</t>
  </si>
  <si>
    <t>Rushcliffe Borough Council</t>
  </si>
  <si>
    <t>Rushmoor Borough Council</t>
  </si>
  <si>
    <t>Rutland County Council District Council</t>
  </si>
  <si>
    <t>Ryedale District Council</t>
  </si>
  <si>
    <t>Salford City Council</t>
  </si>
  <si>
    <t>Sandwell Metropolitan Borough Council</t>
  </si>
  <si>
    <t>Scarborough Borough Council</t>
  </si>
  <si>
    <t>Sedgmoor District Council</t>
  </si>
  <si>
    <t>Sefton Metropolitan Borough Council</t>
  </si>
  <si>
    <t>Selby District Council</t>
  </si>
  <si>
    <t>Sevenoaks District Council</t>
  </si>
  <si>
    <t>Sheffield City Council</t>
  </si>
  <si>
    <t>Shepway District Council</t>
  </si>
  <si>
    <t>Shropshire Council</t>
  </si>
  <si>
    <t>Slough Borough Council</t>
  </si>
  <si>
    <t>Solihull Metropolitan Borough Council</t>
  </si>
  <si>
    <t>South Buckinghamshire District Council</t>
  </si>
  <si>
    <t>South Cambridgeshire District Council</t>
  </si>
  <si>
    <t>South Derbyshire District Council</t>
  </si>
  <si>
    <t>South Gloucestershire Council</t>
  </si>
  <si>
    <t>South Hams District Council</t>
  </si>
  <si>
    <t>South Holland District Council</t>
  </si>
  <si>
    <t>South Kesteven District Council</t>
  </si>
  <si>
    <t>South Lakeland District Council</t>
  </si>
  <si>
    <t>South Norfolk Council</t>
  </si>
  <si>
    <t>South Northamptonshire Council</t>
  </si>
  <si>
    <t>South Oxfordshire District Council</t>
  </si>
  <si>
    <t>South Ribble Borough Council</t>
  </si>
  <si>
    <t>South Somerset District Council</t>
  </si>
  <si>
    <t>South Staffordshire District Council</t>
  </si>
  <si>
    <t>South Tyneside Metropolitan Borough Council</t>
  </si>
  <si>
    <t>Southampton City Council</t>
  </si>
  <si>
    <t>Southend-on-Sea Borough Council</t>
  </si>
  <si>
    <t>Southwark</t>
  </si>
  <si>
    <t>Spelthorne Borough Council</t>
  </si>
  <si>
    <t>St Albans District Council</t>
  </si>
  <si>
    <t>St Helens Metropolitan Borough Council</t>
  </si>
  <si>
    <t>Stafford Borough Council</t>
  </si>
  <si>
    <t>Staffordshire Moorlands District Council</t>
  </si>
  <si>
    <t>Stevenage Borough Council</t>
  </si>
  <si>
    <t>Stockport MBC</t>
  </si>
  <si>
    <t>Stockton on Tees Borough Council</t>
  </si>
  <si>
    <t>Stoke-on-Trent City Council</t>
  </si>
  <si>
    <t>Stratford-on-Avon District Council</t>
  </si>
  <si>
    <t>Stroud District Council</t>
  </si>
  <si>
    <t>Sunderland City Council</t>
  </si>
  <si>
    <t>Surrey Heath Borough Council</t>
  </si>
  <si>
    <t>Sutton</t>
  </si>
  <si>
    <t>Swale Borough Council</t>
  </si>
  <si>
    <t>Swansea City and Borough Council</t>
  </si>
  <si>
    <t>Swindon Borough Council</t>
  </si>
  <si>
    <t>Tameside Metropolitan Borough</t>
  </si>
  <si>
    <t>Tamworth Borough Council</t>
  </si>
  <si>
    <t>Taunton Deane Borough Council</t>
  </si>
  <si>
    <t>Teignbridge District Council</t>
  </si>
  <si>
    <t>Telford &amp; Wrekin Council</t>
  </si>
  <si>
    <t>Test Valley Borough Council</t>
  </si>
  <si>
    <t>Tewkesbury Borough Council</t>
  </si>
  <si>
    <t>Thanet District Council</t>
  </si>
  <si>
    <t>Three Rivers District Council</t>
  </si>
  <si>
    <t>Thurrock Council</t>
  </si>
  <si>
    <t>Torbay Council</t>
  </si>
  <si>
    <t>Torfaen County Borough Council</t>
  </si>
  <si>
    <t>Torridge District Council</t>
  </si>
  <si>
    <t>Tower Hamlets</t>
  </si>
  <si>
    <t>Trafford Metropolitan Borough Council</t>
  </si>
  <si>
    <t>Tunbridge Wells Borough Council</t>
  </si>
  <si>
    <t>Uttlesford District Council</t>
  </si>
  <si>
    <t>Vale of Glamorgan Council</t>
  </si>
  <si>
    <t>Vale of White Horse District Council</t>
  </si>
  <si>
    <t>Wakefield Metropolitan District Council</t>
  </si>
  <si>
    <t>Walsall Metropolitan Borough Council</t>
  </si>
  <si>
    <t>Waltham Forest</t>
  </si>
  <si>
    <t>Wandsworth</t>
  </si>
  <si>
    <t>Warrington Borough Council</t>
  </si>
  <si>
    <t>Warwick District Council</t>
  </si>
  <si>
    <t>Watford Borough Council</t>
  </si>
  <si>
    <t>Waverley Borough Council</t>
  </si>
  <si>
    <t>Wealden District Council</t>
  </si>
  <si>
    <t>Wellingborough Borough Council</t>
  </si>
  <si>
    <t>Welwyn Hatfield District Council</t>
  </si>
  <si>
    <t>West Berkshire District Council</t>
  </si>
  <si>
    <t>West Devon Borough Council</t>
  </si>
  <si>
    <t>West Dorset District Council</t>
  </si>
  <si>
    <t>West Lancashire District Council</t>
  </si>
  <si>
    <t>West Lindsey District Council</t>
  </si>
  <si>
    <t>West Oxfordshire District Council</t>
  </si>
  <si>
    <t>West Somerset District Council</t>
  </si>
  <si>
    <t>Westminster City Council</t>
  </si>
  <si>
    <t>Weymouth and Portland Borough Council</t>
  </si>
  <si>
    <t>Wigan Metropolitan Borough Council</t>
  </si>
  <si>
    <t>Wiltshire Council</t>
  </si>
  <si>
    <t>Winchester City Council</t>
  </si>
  <si>
    <t>Windsor and Maidenhead</t>
  </si>
  <si>
    <t>Wirral Metropolitan Borough Council</t>
  </si>
  <si>
    <t>Woking Borough Council</t>
  </si>
  <si>
    <t>Wokingham Borough Council</t>
  </si>
  <si>
    <t>Wolverhampton City Council</t>
  </si>
  <si>
    <t>Worcester City Council</t>
  </si>
  <si>
    <t>Worthing Borough Council</t>
  </si>
  <si>
    <t>Wrexham County Borough Council</t>
  </si>
  <si>
    <t>Wychavon District Council</t>
  </si>
  <si>
    <t>Wycombe District Council</t>
  </si>
  <si>
    <t>Wyre Borough Council</t>
  </si>
  <si>
    <t>Wyre Forest District Council</t>
  </si>
  <si>
    <t>York City Council</t>
  </si>
  <si>
    <t>Telephone number</t>
  </si>
  <si>
    <t>Details of any water treatment processes present:</t>
  </si>
  <si>
    <t>Other: please enter details</t>
  </si>
  <si>
    <t>Regulation Supply Type:</t>
  </si>
  <si>
    <t>Please enter details:</t>
  </si>
  <si>
    <t>Addresses of connected sites</t>
  </si>
  <si>
    <t>Yes/No</t>
  </si>
  <si>
    <t>Assessor:</t>
  </si>
  <si>
    <t>Private supply types</t>
  </si>
  <si>
    <t>Treatment stages</t>
  </si>
  <si>
    <t>High risks</t>
  </si>
  <si>
    <t>V High risks</t>
  </si>
  <si>
    <t>Medium Risks</t>
  </si>
  <si>
    <t>Low risks</t>
  </si>
  <si>
    <t>High Risk</t>
  </si>
  <si>
    <t>Very High Risk</t>
  </si>
  <si>
    <t>Medium Risk</t>
  </si>
  <si>
    <t>Low Risk</t>
  </si>
  <si>
    <t>To Be confirmed</t>
  </si>
  <si>
    <t>A - General Overview</t>
  </si>
  <si>
    <t>Risk No:</t>
  </si>
  <si>
    <t xml:space="preserve">Hazard Description  </t>
  </si>
  <si>
    <t>Revision</t>
  </si>
  <si>
    <t xml:space="preserve">Install  monitors linked to either alarms or automatic shut off devices to ensure treatment systems are effective. </t>
  </si>
  <si>
    <t xml:space="preserve">Install additional filters or carbon filter (GAC) to remove discolouration and additional sand or fabric filter to remove physical particulates.    </t>
  </si>
  <si>
    <t>Disinfect and/or flush the supply at an appropriate rate and frequency if there is evidence of sediment/biofilm or particulates in the supply system.</t>
  </si>
  <si>
    <t xml:space="preserve">Produce/complete/update schematic of the layout of all installed treatment systems, shut off devices and filters. </t>
  </si>
  <si>
    <t>Implement method of logging all service and maintenance of equipment and structures (pipes to tanks etc).</t>
  </si>
  <si>
    <t>Install appropriate security arrangements to prevent unauthorised access</t>
  </si>
  <si>
    <t>Put in place suitable protection from wildlife and/or livestock</t>
  </si>
  <si>
    <t>Implement regular tank cleaning programme</t>
  </si>
  <si>
    <t xml:space="preserve">Restrict storage of chemicals, fertilisers, pesticides (including the location of sheep dips) or fuel from the vicinity of the source (450m). </t>
  </si>
  <si>
    <t xml:space="preserve">Identify likely risks and carry out any additional monitoring (sampling) required to confirm </t>
  </si>
  <si>
    <t xml:space="preserve">Install diversion channels, ditches or bunding to divert flow away from the vicinity of the source. Include regular checks and maintenance.   </t>
  </si>
  <si>
    <t xml:space="preserve">Install additional treatment systems or blend water supply to ensure compliance with the regulatory standard.    </t>
  </si>
  <si>
    <t>Implement a means of logging all servicing and maintenance of equipment and structures (pipes, tanks etc)</t>
  </si>
  <si>
    <t>Ensure oil or fuel stores are adequate i.e. double skinned,  bunded and marked on the site schematic.</t>
  </si>
  <si>
    <t xml:space="preserve">Install appropriate treatment which is validated for the supply. </t>
  </si>
  <si>
    <t xml:space="preserve">Prior to the installation of a new treatment system, ensure a competent person disinfects/ chlorinate the supply distribution system </t>
  </si>
  <si>
    <t xml:space="preserve">Restrict or relocate slurry spreading or slurry lagoon respectively, 50metres from the source following Environmental  Regulations enforced by the Environmental Agency.  </t>
  </si>
  <si>
    <t>Ensure backflow protection is installed especially for animal watering systems, industrial users, etc.</t>
  </si>
  <si>
    <t>Secure equipment from unauthorised access and use.</t>
  </si>
  <si>
    <t>Install appropriate drainage and other measures to protect equipment from flooding</t>
  </si>
  <si>
    <t>Ensure that water is pre-treated to meet &lt;1NTU turbidity before disinfection by UV and or Chlorine; by optimising existing processes or installing suitable treatment</t>
  </si>
  <si>
    <t>Create or modify procedures which govern the purchase of approved treatment chemicals, their delivery, handling and use.</t>
  </si>
  <si>
    <t>Install suitable and validated treatment to disinfect the source water, ensuring adequate mixing, dose and contact time as appropriate.</t>
  </si>
  <si>
    <t>Ensure the treatment system 'fails safe' thus preventing untreated or partially treated (unsafe) water being supplied and consumed (often referred to as auto shutdown)</t>
  </si>
  <si>
    <t>Create or modify contingency plan to ensure consumers receive an alternate supply should the normal source be unavailable for any reason, including flooding, fire, vandalism, and loss of treatment (malfunction, damage or loss of electricity) for example.</t>
  </si>
  <si>
    <t>Provide evidence to demonstrate that the treatment validated and suitable for the levels and types of contaminants present in the source water</t>
  </si>
  <si>
    <t>Provide evidence to demonstrate that the equipment is operated according to manufacturer's instructions and is validated</t>
  </si>
  <si>
    <t>Create or modify procedures which govern the servicing and maintenance of equipment and associated monitors including records to demonstrate maintenance history</t>
  </si>
  <si>
    <t>Create or modify procedures which govern the setting of alarms and response to them to ensure wholesome drinking water is supplied to consumers at all times.</t>
  </si>
  <si>
    <t>Ensure treatment is protected from cold weather and other adverse conditions.  Make procedures for contingency drinking water supplies should access to the site be lost</t>
  </si>
  <si>
    <t>Install and calibrate online monitors and set up associated records to document servicing and maintenance work.</t>
  </si>
  <si>
    <t>Carry out appropriate repairs to pipes, ensuring all fittings are Regulation 5 approved.</t>
  </si>
  <si>
    <t xml:space="preserve">Replace pipes, ensuring they are Regulation 5 approved material. </t>
  </si>
  <si>
    <t>Divert pipes/reconfigure the distribution system.</t>
  </si>
  <si>
    <t>to be lagged or run in conduit appropriate to the hazard (i.e. to prevent deterioration of water quality or contamination by damage or ingress of pipes by any means).</t>
  </si>
  <si>
    <t>Remove cross connections between pipes carrying different water sources.</t>
  </si>
  <si>
    <t>Put in place robust reservoir/storage tank covers, ensuring sound seals are in place to prevent ingress</t>
  </si>
  <si>
    <t>Replace/repair the existing structure to ensure that it is suitable robust against risk of damage and/or contamination by any means.</t>
  </si>
  <si>
    <t>Put in place robust and suitable security measures to protect treated water storage facilities from unauthorised access</t>
  </si>
  <si>
    <t>Put in place suitable/adequate drainage arrangements appropriate to the hazard.</t>
  </si>
  <si>
    <t>Where there are latrines, septic tanks, waste pipes, animal enclosures or cess pits are present in the vicinity of the distribution system, put in place/upgrade appropriate barrier methods to prevent contamination of treated water via ingress/leaching</t>
  </si>
  <si>
    <t>Replace plastic pipes with barrier pipe to prevent migration of solvents/ fuel/oil.</t>
  </si>
  <si>
    <t>Provide robust documents/records to demonstrate that the method(s) of treatment is/are appropriate to the hazard.</t>
  </si>
  <si>
    <t>Improve dosing arrangements to minimise the production of THMs/ disinfection by- products.</t>
  </si>
  <si>
    <t>Put in place/update procedures and records for the controlled and effective management of the distribution network management, such as valve operations, flushing, tap-ins, pipe maintenance and repair.</t>
  </si>
  <si>
    <t>Put in place/update record keeping of water quality monitoring (e.g. chlorine residual measurements, sampling).</t>
  </si>
  <si>
    <t>Put in place/update appropriate backflow protection measures to prevent actual or potential contamination of the public supply</t>
  </si>
  <si>
    <t>Put in place/update procedures and records of treated water storage facility cleaning and maintenance</t>
  </si>
  <si>
    <t>Replace/upgrade treated water storage facility to ensure that its capacity is replenished with fresh water regularly throughout each day (i.e. so that its size is proportionate to usage).</t>
  </si>
  <si>
    <t>Install a vermin-proof cover not liable to corrosion</t>
  </si>
  <si>
    <t>Clean loft tanks - one off or implement a regular programme (update maintenance records)</t>
  </si>
  <si>
    <t>Replace lead pipe-work</t>
  </si>
  <si>
    <t>Replace internal pipework if corroding and causing discolouration</t>
  </si>
  <si>
    <t>Install back-flow protection on washing machines/dishwashers if water tastes of TCP</t>
  </si>
  <si>
    <t>Install adequate backflow protection between rainwater harvesting system and the drinking water supply (usually an air gap physically separating the systems)</t>
  </si>
  <si>
    <t>Ensure storage tank is of appropriate size and configuration to ensure adequate turnover of water.</t>
  </si>
  <si>
    <t>Upgrade point of use treatment device to address raw water quality</t>
  </si>
  <si>
    <t>Put in place a maintenance regime for the point of use device to include filter or lamp changing, cleaning etc.</t>
  </si>
  <si>
    <t>Replace/upgrade the UV unit</t>
  </si>
  <si>
    <t>Risk Mitigation</t>
  </si>
  <si>
    <t>Overtype or select from dropdown list of standard mitigation measures</t>
  </si>
  <si>
    <t>Brief descriptions of the issues</t>
  </si>
  <si>
    <t>Action status</t>
  </si>
  <si>
    <t>Closed</t>
  </si>
  <si>
    <t>On Target</t>
  </si>
  <si>
    <t>Pending</t>
  </si>
  <si>
    <t>Delayed</t>
  </si>
  <si>
    <t>Status of Actions</t>
  </si>
  <si>
    <t>Mitigated risk ranking</t>
  </si>
  <si>
    <t>Risk Ranking</t>
  </si>
  <si>
    <t>Description of the actions required to mitigate the risks</t>
  </si>
  <si>
    <t>Conclusion:</t>
  </si>
  <si>
    <t>Once all actions have been completed what is the status of the Private Supply</t>
  </si>
  <si>
    <t>Name &amp; Position</t>
  </si>
  <si>
    <t>Supply Name &amp; Address:</t>
  </si>
  <si>
    <t>Purpose</t>
  </si>
  <si>
    <t>Diagram of supply</t>
  </si>
  <si>
    <t>Validation of actions</t>
  </si>
  <si>
    <t>Assess records for example photographs, documentation, schematics, maintenance log, service record and certificates</t>
  </si>
  <si>
    <t>Visit site to ensure that the improvements made comply with regulations and mitigate the associated hazard to a suitable level of safety.</t>
  </si>
  <si>
    <t>Collect samples and assess sample results</t>
  </si>
  <si>
    <t>Current mitigation in place</t>
  </si>
  <si>
    <t>Additional mitigation Required</t>
  </si>
  <si>
    <t>Verification of actions following completion</t>
  </si>
  <si>
    <t>Scope of Hazards:</t>
  </si>
  <si>
    <t>Relevance</t>
  </si>
  <si>
    <t>Insert hyperlink or file location</t>
  </si>
  <si>
    <t>Address</t>
  </si>
  <si>
    <t>Site Location</t>
  </si>
  <si>
    <t>Controller</t>
  </si>
  <si>
    <t>Other</t>
  </si>
  <si>
    <t>Owner</t>
  </si>
  <si>
    <t>Consumer</t>
  </si>
  <si>
    <t>Commercial</t>
  </si>
  <si>
    <t>Domestic</t>
  </si>
  <si>
    <t>Single Domestic Dwelling</t>
  </si>
  <si>
    <t>A0</t>
  </si>
  <si>
    <t>Have there been any changes since risk assessment last carried out?</t>
  </si>
  <si>
    <t>Normal number of consumers served (maximum):</t>
  </si>
  <si>
    <t>Dandridge District Council</t>
  </si>
  <si>
    <t>Tendering District Council</t>
  </si>
  <si>
    <t>Unanswered question</t>
  </si>
  <si>
    <t>Date of Risk Assessment:</t>
  </si>
  <si>
    <r>
      <t>Estimated daily volume of water supplied (m</t>
    </r>
    <r>
      <rPr>
        <b/>
        <sz val="8"/>
        <rFont val="Calibri"/>
        <family val="2"/>
        <scheme val="minor"/>
      </rPr>
      <t>3</t>
    </r>
    <r>
      <rPr>
        <b/>
        <sz val="11"/>
        <rFont val="Calibri"/>
        <family val="2"/>
        <scheme val="minor"/>
      </rPr>
      <t xml:space="preserve"> per day):</t>
    </r>
  </si>
  <si>
    <t>Tonbridge and Malling Borough Council</t>
  </si>
  <si>
    <t>Manuals, SOP's, Instructions for use</t>
  </si>
  <si>
    <t>Summary of previous sample results</t>
  </si>
  <si>
    <t>Summary of details of previous investigations and actions taken</t>
  </si>
  <si>
    <t>Any changes to the equipment, ownership or management should result is a 'Yes'  Please use the severity option to determine if these changes are an improvement or deterioration</t>
  </si>
  <si>
    <t>Private Water Supply: Risk Assessment Report</t>
  </si>
  <si>
    <t>Private Water Supply Risk Assessment - Action Plan</t>
  </si>
  <si>
    <t>Local Authorities</t>
  </si>
  <si>
    <t xml:space="preserve">Hazard Guidance - </t>
  </si>
  <si>
    <t>Highest mitigated rating:</t>
  </si>
  <si>
    <t>Final rating:</t>
  </si>
  <si>
    <t>Overall supply risk classification</t>
  </si>
  <si>
    <r>
      <t xml:space="preserve">Private Water Supply: Risk Assessment Tool
</t>
    </r>
    <r>
      <rPr>
        <b/>
        <sz val="10"/>
        <color theme="1"/>
        <rFont val="Calibri"/>
        <family val="2"/>
        <scheme val="minor"/>
      </rPr>
      <t>This sheet may be printed and taken to site to use as a guide and a reminder sheet for questions to ask following your desktop study.  Any questions already answered will not appear, however any comments for reminders and notes you put in on the risk assessment tab will appear here for reference.</t>
    </r>
  </si>
  <si>
    <r>
      <t xml:space="preserve">Private Water Supply: Risk Assessment Register 
</t>
    </r>
    <r>
      <rPr>
        <b/>
        <sz val="9"/>
        <color theme="1"/>
        <rFont val="Calibri"/>
        <family val="2"/>
        <scheme val="minor"/>
      </rPr>
      <t>Guidance:  Select your risk level</t>
    </r>
  </si>
  <si>
    <t>Private Water Supply: Risk Assessment tool - Toilet Flushing</t>
  </si>
  <si>
    <t>A7</t>
  </si>
  <si>
    <t>A8</t>
  </si>
  <si>
    <t>A9</t>
  </si>
  <si>
    <t>A10</t>
  </si>
  <si>
    <t>A11</t>
  </si>
  <si>
    <t>A12</t>
  </si>
  <si>
    <t>A13</t>
  </si>
  <si>
    <t>Is there a documented contingency plan for periods of insufficiency?</t>
  </si>
  <si>
    <t xml:space="preserve">Insufficiency caused by low levels of stored water may result in for example (not an exhaustive list) increased algal population (due to increased temperature and sunlight), limescale deposits in ground water, sludge, metal concentrations and reduced oxygen levels.  The insufficiency of supplies is a hazard in itself, additionally there are hazards associated with the water levels recharging or replenishing such as increased turbidity, nitrates, pesticides, or cryptosporidium from run-off. a contingency plan for insufficiency should be in place    </t>
  </si>
  <si>
    <t>Is there a documented contingency plan in the event of power failure, equipment failure?</t>
  </si>
  <si>
    <t>Does the site have a back up generator if required?  Where an alternate power supply is not present; what contingency is in place for the provision of alternate supplies of water?</t>
  </si>
  <si>
    <t>Is there a person or company nominated as having control of the supply?</t>
  </si>
  <si>
    <t>The supply should have a relevant person nominated as being responsible for the supply. This may be an individual or it may be a management company.</t>
  </si>
  <si>
    <t xml:space="preserve">Is any storage of water appropriately sized </t>
  </si>
  <si>
    <t xml:space="preserve">The size of the tank should be proportional to demand. Water which remains standing for any length of time in a holding structure will deteriorate to varying degrees depending on the conditions it is exposed to. The level of the water within the reservoir/tank should therefore rise and fall at intervals throughout each day facilitating the constant input of fresh water to the structure. As a guide in raw water storage tanks, the water should be turned over (replenished due to use) every 7 days to avoid taste and odour issues and microbial or biofilm growth. Ask the owner to what extent the water is used on a daily basis and whether the capacity matches the demand, i.e.  If the tank is too small then there may be a risk of insufficiency or if the tank is too large water may stand for long periods due to low demand.  </t>
  </si>
  <si>
    <t>are storage tanks covered and protected from ingress?</t>
  </si>
  <si>
    <t xml:space="preserve">The level of protection for all intermediate tanks or similar structures should be equivalent to that recommended for the source itself as the potential for contamination to enter the system via such intermediate points is just as high as for the source itself. </t>
  </si>
  <si>
    <t>does pipework go straight from source to cistern (ie no connections to other systems or taps)</t>
  </si>
  <si>
    <t>contamination of other supplies is less likely if pipework goes straight from the source to the cistern (this includes via dedicated storage tanks).</t>
  </si>
  <si>
    <t xml:space="preserve">Are there concerns about the quality of source based on sample data </t>
  </si>
  <si>
    <t>sampling data may indicate issues with source water quality. It may also highlight where source water is being drawn from areas influenced by the discharge of the toilet.</t>
  </si>
  <si>
    <t>A14</t>
  </si>
  <si>
    <t>A15</t>
  </si>
  <si>
    <t>A16</t>
  </si>
  <si>
    <t>Private Water Supply Risk Assessment - Summary</t>
  </si>
  <si>
    <t>Select all cells; copy and paste into an email and return to DWI.Enquiries@defra.gsi.gov.uk</t>
  </si>
  <si>
    <t>Status of supply before mitigation actions are undertaken</t>
  </si>
  <si>
    <t>Risk rating:</t>
  </si>
  <si>
    <t>Outstanding actions</t>
  </si>
  <si>
    <t>Description of risk root cause</t>
  </si>
  <si>
    <t>Risk categories</t>
  </si>
  <si>
    <t>Remedial actions required to improve the supply</t>
  </si>
  <si>
    <t>Action Owner</t>
  </si>
  <si>
    <t>Deadline for completion of actions</t>
  </si>
  <si>
    <t>Enter Description</t>
  </si>
  <si>
    <t>Enter name or initials</t>
  </si>
  <si>
    <t>Toilet flushing</t>
  </si>
  <si>
    <t>Action plan 1</t>
  </si>
  <si>
    <t>Main Risk</t>
  </si>
  <si>
    <t>Associated risks</t>
  </si>
  <si>
    <t>Action plan 2</t>
  </si>
  <si>
    <t>Action plan 4</t>
  </si>
  <si>
    <t>Action plan 3</t>
  </si>
  <si>
    <t>Deadline for completion</t>
  </si>
  <si>
    <t>Regulation 9 - Large supplies (10m3/day or more) and those used as part of a commercial or public activity</t>
  </si>
  <si>
    <t>Regulation 10 (England) – Small or shared (&gt;1 property) supplies, up to 10m3 day</t>
  </si>
  <si>
    <t>Regulation 10 (England)  - A supply to a single dwelling not provided as part of a commercial or public activity</t>
  </si>
  <si>
    <t>Regulation 10 (Wales) – A supply to a single untenanted dwellings only not used as part of a commercial or public activity.</t>
  </si>
  <si>
    <t>Regulation 11 (Wales) - Shared supplies to &gt;1 properties up to 10m3 day and those to single tenanted dwellings.</t>
  </si>
  <si>
    <t>Current mitigation</t>
  </si>
  <si>
    <t xml:space="preserve">Monitors installed which are linked to either alarms or automatic shut off devices to ensure treatment systems are effective. </t>
  </si>
  <si>
    <t xml:space="preserve">Additional filters or carbon filter (GAC) present designed to remove discolouration.  Additional sand or fabric filter to remove physical particulates.    </t>
  </si>
  <si>
    <t>Maintenance and service records are being kept and suitable procedures exist for all aspects of the supply and distribution system</t>
  </si>
  <si>
    <t>Security arrangements installed to prevent unauthorised access</t>
  </si>
  <si>
    <t>Protection from wildlife and/or livestock contamination</t>
  </si>
  <si>
    <t>Tank cleaning programme</t>
  </si>
  <si>
    <t xml:space="preserve">Storage of chemicals, fertilisers, pesticides (including the location of sheep dips) or fuel is restricted in the vicinity of the source (450m). </t>
  </si>
  <si>
    <t xml:space="preserve">Diversion channels, ditches or bunding to divert flow away from the vicinity of the source. Include regular checks and maintenance.   </t>
  </si>
  <si>
    <t>Oil or fuel stores are adequately bunded and marked on the site schematic.</t>
  </si>
  <si>
    <t xml:space="preserve">Slurry spreading or slurry lagoon is restricted within 50metres from the source following Environmental  Regulations enforced by the Environmental Agency.  </t>
  </si>
  <si>
    <t>Backflow protection is installed</t>
  </si>
  <si>
    <t>Equipment is protected from flooding</t>
  </si>
  <si>
    <t>Procedures exist around the purchase of approved treatment chemicals, their delivery, handling and use.</t>
  </si>
  <si>
    <t>Auto shutdown systems exist</t>
  </si>
  <si>
    <t>Contingency plan in place should the normal source be unavailable</t>
  </si>
  <si>
    <t>Carry out a site inspection to check for evidence of seepage from broken waste pipes or blocked soakaways i.e. marshy vegetation or ponding. Identify the cause and undertake the appropriate remedial measures ensuring these works comply with Building Regulations and the manufacturers instructions.  .</t>
  </si>
  <si>
    <t>Suitable and validated treatment systems are in use</t>
  </si>
  <si>
    <t>Evidence shows that the equipment is operated according to manufacturer's instructions and is validated</t>
  </si>
  <si>
    <t>Alarms are available for failure of processes</t>
  </si>
  <si>
    <t>Cold weather protection (and other adverse conditions) is installed</t>
  </si>
  <si>
    <t>Reservoir and storage tank covers are robust and sound seals are in place to prevent ingress</t>
  </si>
  <si>
    <t>Dosing arrangements are in place to minimise the production of Tri Halo Methanes (THMs) and other disinfection by products (DBP's)</t>
  </si>
  <si>
    <t>Risk number and description</t>
  </si>
  <si>
    <t>Due date</t>
  </si>
  <si>
    <t>Risk mitigation actions required</t>
  </si>
  <si>
    <t>Answer</t>
  </si>
  <si>
    <t>East Suffolk Council</t>
  </si>
  <si>
    <t>T</t>
  </si>
  <si>
    <t>V2.03</t>
  </si>
  <si>
    <t>West Suffolk Council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</si>
</sst>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30" x14ac:knownFonts="1">
    <font>
      <sz val="11"/>
      <color theme="1"/>
      <name val="Calibri"/>
      <family val="2"/>
      <scheme val="minor"/>
    </font>
    <font>
      <sz val="10"/>
      <name val="Calibri"/>
      <family val="2"/>
      <scheme val="minor"/>
    </font>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1"/>
      <name val="Calibri"/>
      <family val="2"/>
      <scheme val="minor"/>
    </font>
    <font>
      <b/>
      <sz val="10"/>
      <name val="Calibri"/>
      <family val="2"/>
      <scheme val="minor"/>
    </font>
    <font>
      <b/>
      <sz val="14"/>
      <color theme="1"/>
      <name val="Calibri"/>
      <family val="2"/>
      <scheme val="minor"/>
    </font>
    <font>
      <b/>
      <sz val="10"/>
      <color theme="1"/>
      <name val="Calibri"/>
      <family val="2"/>
      <scheme val="minor"/>
    </font>
    <font>
      <b/>
      <sz val="20"/>
      <color theme="1"/>
      <name val="Calibri"/>
      <family val="2"/>
      <scheme val="minor"/>
    </font>
    <font>
      <sz val="11"/>
      <name val="Calibri"/>
      <family val="2"/>
      <scheme val="minor"/>
    </font>
    <font>
      <b/>
      <sz val="9"/>
      <color theme="1"/>
      <name val="Calibri"/>
      <family val="2"/>
      <scheme val="minor"/>
    </font>
    <font>
      <sz val="11"/>
      <color indexed="8"/>
      <name val="Calibri"/>
      <family val="2"/>
      <scheme val="minor"/>
    </font>
    <font>
      <b/>
      <sz val="12"/>
      <name val="Calibri"/>
      <family val="2"/>
      <scheme val="minor"/>
    </font>
    <font>
      <b/>
      <sz val="8"/>
      <name val="Calibri"/>
      <family val="2"/>
      <scheme val="minor"/>
    </font>
    <font>
      <b/>
      <sz val="8"/>
      <color theme="1"/>
      <name val="Calibri"/>
      <family val="2"/>
      <scheme val="minor"/>
    </font>
    <font>
      <sz val="12"/>
      <color theme="1"/>
      <name val="Calibri"/>
      <family val="2"/>
      <scheme val="minor"/>
    </font>
    <font>
      <sz val="12"/>
      <color theme="1"/>
      <name val="Arial"/>
      <family val="2"/>
    </font>
    <font>
      <b/>
      <sz val="12"/>
      <color theme="3" tint="0.59999389629810485"/>
      <name val="Calibri"/>
      <family val="2"/>
      <scheme val="minor"/>
    </font>
    <font>
      <b/>
      <sz val="16"/>
      <name val="Calibri"/>
      <family val="2"/>
      <scheme val="minor"/>
    </font>
    <font>
      <b/>
      <sz val="14"/>
      <name val="Calibri"/>
      <family val="2"/>
      <scheme val="minor"/>
    </font>
    <font>
      <sz val="11"/>
      <color theme="5" tint="0.59999389629810485"/>
      <name val="Calibri"/>
      <family val="2"/>
      <scheme val="minor"/>
    </font>
    <font>
      <b/>
      <sz val="11"/>
      <color theme="5" tint="0.59999389629810485"/>
      <name val="Calibri"/>
      <family val="2"/>
      <scheme val="minor"/>
    </font>
    <font>
      <b/>
      <sz val="14"/>
      <color theme="5" tint="0.59999389629810485"/>
      <name val="Calibri"/>
      <family val="2"/>
      <scheme val="minor"/>
    </font>
    <font>
      <b/>
      <sz val="12"/>
      <color theme="7" tint="0.39997558519241921"/>
      <name val="Calibri"/>
      <family val="2"/>
      <scheme val="minor"/>
    </font>
    <font>
      <b/>
      <sz val="11"/>
      <color theme="7" tint="0.39997558519241921"/>
      <name val="Calibri"/>
      <family val="2"/>
      <scheme val="minor"/>
    </font>
    <font>
      <b/>
      <sz val="11"/>
      <color theme="0" tint="-0.249977111117893"/>
      <name val="Calibri"/>
      <family val="2"/>
      <scheme val="minor"/>
    </font>
    <font>
      <sz val="8"/>
      <color theme="7" tint="0.39997558519241921"/>
      <name val="Calibri"/>
      <family val="2"/>
      <scheme val="minor"/>
    </font>
    <font>
      <sz val="10"/>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7"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5">
    <xf numFmtId="0" fontId="0" fillId="0" borderId="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18" fillId="0" borderId="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298">
    <xf numFmtId="0" fontId="0" fillId="0" borderId="0" xfId="0"/>
    <xf numFmtId="0" fontId="3" fillId="0" borderId="1" xfId="0" applyFont="1" applyBorder="1" applyAlignment="1" applyProtection="1">
      <alignment horizontal="center" vertical="center" wrapText="1"/>
      <protection locked="0"/>
    </xf>
    <xf numFmtId="0" fontId="0" fillId="0" borderId="0" xfId="0" applyAlignment="1">
      <alignment horizontal="left" vertical="top" wrapText="1"/>
    </xf>
    <xf numFmtId="0" fontId="0" fillId="0" borderId="0" xfId="0"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left"/>
    </xf>
    <xf numFmtId="0" fontId="7" fillId="0" borderId="0" xfId="0" applyFont="1" applyFill="1" applyBorder="1" applyAlignment="1">
      <alignment horizontal="left"/>
    </xf>
    <xf numFmtId="0" fontId="0" fillId="0" borderId="1" xfId="0" applyFont="1" applyBorder="1" applyAlignment="1">
      <alignment horizontal="center" vertical="center" wrapText="1"/>
    </xf>
    <xf numFmtId="0" fontId="0" fillId="0" borderId="1" xfId="0" applyFont="1" applyBorder="1" applyAlignment="1" applyProtection="1">
      <alignment vertical="center" wrapText="1"/>
      <protection locked="0"/>
    </xf>
    <xf numFmtId="0" fontId="0" fillId="0" borderId="0" xfId="0" applyFont="1" applyAlignment="1">
      <alignment wrapText="1"/>
    </xf>
    <xf numFmtId="0" fontId="0" fillId="0" borderId="0" xfId="0" applyFont="1" applyAlignment="1">
      <alignment horizontal="center" wrapText="1"/>
    </xf>
    <xf numFmtId="0" fontId="0" fillId="0" borderId="1" xfId="0" applyFont="1" applyBorder="1" applyAlignment="1" applyProtection="1">
      <alignment vertical="center" wrapText="1"/>
    </xf>
    <xf numFmtId="0" fontId="3" fillId="0" borderId="1" xfId="0" applyFont="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2" borderId="1" xfId="0" applyFont="1" applyFill="1" applyBorder="1" applyAlignment="1" applyProtection="1">
      <alignment vertical="center" wrapText="1"/>
    </xf>
    <xf numFmtId="0" fontId="6" fillId="2" borderId="0" xfId="0" applyFont="1" applyFill="1" applyBorder="1" applyAlignment="1">
      <alignment horizontal="left"/>
    </xf>
    <xf numFmtId="0" fontId="3" fillId="2" borderId="0" xfId="0" applyFont="1" applyFill="1" applyBorder="1" applyAlignment="1">
      <alignment horizontal="left"/>
    </xf>
    <xf numFmtId="0" fontId="3" fillId="2" borderId="0" xfId="0" applyFont="1" applyFill="1" applyAlignment="1">
      <alignment horizontal="left" vertical="top"/>
    </xf>
    <xf numFmtId="0" fontId="3" fillId="3" borderId="1" xfId="0" applyFont="1" applyFill="1" applyBorder="1" applyAlignment="1" applyProtection="1">
      <alignment vertical="center" wrapText="1"/>
    </xf>
    <xf numFmtId="0" fontId="3" fillId="2"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left" vertical="top"/>
    </xf>
    <xf numFmtId="0" fontId="0" fillId="0" borderId="0" xfId="0" applyFont="1"/>
    <xf numFmtId="0" fontId="0" fillId="0" borderId="1" xfId="0" applyFont="1" applyBorder="1" applyAlignment="1" applyProtection="1">
      <alignment wrapText="1"/>
      <protection locked="0"/>
    </xf>
    <xf numFmtId="0" fontId="0" fillId="2" borderId="0" xfId="0" applyFont="1" applyFill="1" applyBorder="1" applyAlignment="1">
      <alignment horizontal="left"/>
    </xf>
    <xf numFmtId="0" fontId="0" fillId="0" borderId="1" xfId="0"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xf>
    <xf numFmtId="0" fontId="8"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xf>
    <xf numFmtId="0" fontId="0" fillId="2" borderId="2" xfId="0" applyFont="1" applyFill="1" applyBorder="1" applyAlignment="1" applyProtection="1">
      <alignment vertical="center" wrapText="1"/>
    </xf>
    <xf numFmtId="0" fontId="17" fillId="2" borderId="1" xfId="0" applyFont="1" applyFill="1" applyBorder="1" applyAlignment="1" applyProtection="1">
      <alignment vertical="center" wrapText="1"/>
    </xf>
    <xf numFmtId="0" fontId="0" fillId="0" borderId="0" xfId="0" applyFont="1" applyAlignment="1"/>
    <xf numFmtId="0" fontId="0" fillId="0" borderId="0" xfId="0" applyFont="1" applyFill="1" applyBorder="1" applyAlignment="1">
      <alignment horizontal="left" vertical="top"/>
    </xf>
    <xf numFmtId="0" fontId="0" fillId="0" borderId="0" xfId="0" applyFont="1" applyFill="1" applyBorder="1" applyAlignment="1"/>
    <xf numFmtId="0" fontId="0" fillId="0" borderId="0" xfId="0" applyFont="1" applyFill="1" applyBorder="1" applyAlignment="1">
      <alignment vertical="top"/>
    </xf>
    <xf numFmtId="0" fontId="11" fillId="0" borderId="0" xfId="0" applyFont="1" applyFill="1" applyBorder="1" applyAlignment="1">
      <alignment horizontal="left" vertical="top"/>
    </xf>
    <xf numFmtId="0" fontId="0" fillId="0" borderId="0" xfId="0" applyFont="1" applyFill="1" applyProtection="1"/>
    <xf numFmtId="0" fontId="0" fillId="0" borderId="0" xfId="0" applyFont="1" applyFill="1" applyAlignment="1" applyProtection="1">
      <alignment wrapText="1"/>
    </xf>
    <xf numFmtId="0" fontId="7" fillId="6" borderId="1" xfId="6" applyFont="1" applyFill="1" applyBorder="1" applyAlignment="1" applyProtection="1">
      <alignment horizontal="center" vertical="center" wrapText="1"/>
    </xf>
    <xf numFmtId="0" fontId="7" fillId="5" borderId="1" xfId="6"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7" fillId="0" borderId="1" xfId="6" quotePrefix="1" applyFont="1" applyFill="1" applyBorder="1" applyAlignment="1" applyProtection="1">
      <alignment horizontal="center" vertical="center" wrapText="1"/>
      <protection locked="0"/>
    </xf>
    <xf numFmtId="0" fontId="7" fillId="6" borderId="1" xfId="6" quotePrefix="1" applyFont="1" applyFill="1" applyBorder="1" applyAlignment="1" applyProtection="1">
      <alignment horizontal="center" vertical="center" wrapText="1"/>
    </xf>
    <xf numFmtId="0" fontId="7" fillId="5" borderId="1" xfId="6" quotePrefix="1" applyFont="1" applyFill="1" applyBorder="1" applyAlignment="1" applyProtection="1">
      <alignment horizontal="center" vertical="center" wrapText="1"/>
    </xf>
    <xf numFmtId="0" fontId="7" fillId="6" borderId="1" xfId="6" quotePrefix="1"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11" fillId="0" borderId="0" xfId="0" applyFont="1" applyFill="1" applyBorder="1" applyAlignment="1">
      <alignment horizontal="left"/>
    </xf>
    <xf numFmtId="0" fontId="0" fillId="0" borderId="0" xfId="0" applyFont="1" applyFill="1" applyAlignment="1">
      <alignment horizontal="left" vertical="top"/>
    </xf>
    <xf numFmtId="0" fontId="0" fillId="0" borderId="1" xfId="0" applyFont="1" applyBorder="1" applyAlignment="1">
      <alignment horizontal="left" vertical="center" wrapText="1"/>
    </xf>
    <xf numFmtId="0" fontId="0" fillId="0" borderId="1" xfId="0" applyFont="1" applyBorder="1" applyAlignment="1" applyProtection="1">
      <alignment horizontal="center" vertical="center" wrapText="1"/>
    </xf>
    <xf numFmtId="0" fontId="0" fillId="0" borderId="0" xfId="0" applyFont="1" applyAlignment="1" applyProtection="1">
      <alignment horizontal="center" wrapText="1"/>
    </xf>
    <xf numFmtId="0" fontId="0" fillId="0" borderId="0" xfId="0" applyFont="1" applyAlignment="1" applyProtection="1">
      <alignment wrapText="1"/>
    </xf>
    <xf numFmtId="0" fontId="0" fillId="0" borderId="0" xfId="0" applyFont="1" applyAlignment="1" applyProtection="1"/>
    <xf numFmtId="0" fontId="0" fillId="0" borderId="0" xfId="0" applyFont="1" applyProtection="1">
      <protection locked="0"/>
    </xf>
    <xf numFmtId="0" fontId="0" fillId="0" borderId="0" xfId="0" applyFont="1" applyFill="1" applyProtection="1">
      <protection locked="0"/>
    </xf>
    <xf numFmtId="0" fontId="0" fillId="0" borderId="1" xfId="0" applyFont="1" applyBorder="1" applyAlignment="1" applyProtection="1">
      <alignment horizontal="center" vertical="center" wrapText="1"/>
    </xf>
    <xf numFmtId="0" fontId="0" fillId="0" borderId="2" xfId="0" applyFont="1" applyBorder="1" applyAlignment="1" applyProtection="1">
      <alignment horizontal="left" wrapText="1"/>
      <protection locked="0"/>
    </xf>
    <xf numFmtId="0" fontId="0" fillId="0" borderId="2" xfId="0" applyFont="1" applyBorder="1" applyAlignment="1" applyProtection="1">
      <alignment wrapText="1"/>
      <protection locked="0"/>
    </xf>
    <xf numFmtId="0" fontId="0" fillId="0" borderId="2" xfId="0" applyFont="1" applyBorder="1" applyAlignment="1" applyProtection="1">
      <alignment vertical="center" wrapText="1"/>
    </xf>
    <xf numFmtId="0" fontId="0" fillId="0" borderId="2" xfId="0" applyFont="1" applyBorder="1" applyAlignment="1" applyProtection="1">
      <alignment vertical="center" wrapText="1"/>
      <protection locked="0"/>
    </xf>
    <xf numFmtId="0" fontId="3" fillId="0" borderId="0" xfId="0" applyFont="1" applyFill="1" applyBorder="1" applyAlignment="1">
      <alignment horizontal="left" vertical="center"/>
    </xf>
    <xf numFmtId="0" fontId="13" fillId="0" borderId="0" xfId="6" applyFont="1" applyFill="1" applyBorder="1" applyAlignment="1">
      <alignment horizontal="left" vertical="center"/>
    </xf>
    <xf numFmtId="0" fontId="3" fillId="0" borderId="2"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xf>
    <xf numFmtId="0" fontId="11" fillId="0" borderId="0" xfId="0" applyFont="1" applyFill="1" applyBorder="1" applyAlignment="1">
      <alignment wrapText="1"/>
    </xf>
    <xf numFmtId="0" fontId="0"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23" fillId="7"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10" fillId="8" borderId="5" xfId="0" applyFont="1" applyFill="1" applyBorder="1" applyAlignment="1">
      <alignment vertical="center"/>
    </xf>
    <xf numFmtId="164" fontId="19" fillId="8" borderId="0" xfId="0" applyNumberFormat="1" applyFont="1" applyFill="1" applyBorder="1" applyAlignment="1">
      <alignment vertical="center"/>
    </xf>
    <xf numFmtId="0" fontId="0" fillId="8" borderId="0" xfId="0" applyFont="1" applyFill="1" applyBorder="1" applyAlignment="1">
      <alignment horizontal="right" vertical="center"/>
    </xf>
    <xf numFmtId="0" fontId="14" fillId="8" borderId="2" xfId="0" applyFont="1" applyFill="1" applyBorder="1" applyAlignment="1">
      <alignment vertical="center"/>
    </xf>
    <xf numFmtId="0" fontId="22" fillId="8" borderId="0" xfId="0" applyFont="1" applyFill="1"/>
    <xf numFmtId="0" fontId="6" fillId="8" borderId="2" xfId="0" applyFont="1" applyFill="1" applyBorder="1" applyAlignment="1"/>
    <xf numFmtId="0" fontId="3" fillId="8" borderId="4" xfId="0" applyFont="1" applyFill="1" applyBorder="1" applyAlignment="1" applyProtection="1">
      <alignment horizontal="center"/>
      <protection locked="0"/>
    </xf>
    <xf numFmtId="0" fontId="3" fillId="8" borderId="1" xfId="0" applyFont="1" applyFill="1" applyBorder="1"/>
    <xf numFmtId="0" fontId="3" fillId="8" borderId="2" xfId="0" applyFont="1" applyFill="1" applyBorder="1" applyAlignment="1">
      <alignment horizontal="left"/>
    </xf>
    <xf numFmtId="0" fontId="3" fillId="8" borderId="15" xfId="0" applyFont="1" applyFill="1" applyBorder="1"/>
    <xf numFmtId="0" fontId="25" fillId="8" borderId="0" xfId="0" applyFont="1" applyFill="1" applyBorder="1" applyAlignment="1">
      <alignment vertical="center"/>
    </xf>
    <xf numFmtId="0" fontId="25" fillId="8" borderId="3" xfId="0" applyFont="1" applyFill="1" applyBorder="1" applyAlignment="1">
      <alignment vertical="center"/>
    </xf>
    <xf numFmtId="0" fontId="25" fillId="8" borderId="4" xfId="0" applyFont="1" applyFill="1" applyBorder="1" applyAlignment="1">
      <alignment vertical="center"/>
    </xf>
    <xf numFmtId="0" fontId="7" fillId="5" borderId="1" xfId="6" quotePrefix="1" applyFont="1" applyFill="1" applyBorder="1" applyAlignment="1" applyProtection="1">
      <alignment horizontal="center" vertical="center" wrapText="1"/>
    </xf>
    <xf numFmtId="0" fontId="3" fillId="8" borderId="1" xfId="0" applyFont="1" applyFill="1" applyBorder="1" applyAlignment="1" applyProtection="1">
      <alignment horizontal="right" vertical="center" wrapText="1"/>
    </xf>
    <xf numFmtId="0" fontId="19" fillId="8" borderId="4" xfId="0" applyFont="1" applyFill="1" applyBorder="1" applyAlignment="1" applyProtection="1">
      <alignment vertical="center" wrapText="1"/>
    </xf>
    <xf numFmtId="0" fontId="3" fillId="8" borderId="3" xfId="0" applyFont="1" applyFill="1" applyBorder="1" applyAlignment="1" applyProtection="1">
      <alignment vertical="center" wrapText="1"/>
    </xf>
    <xf numFmtId="0" fontId="5" fillId="8" borderId="1" xfId="0" applyFont="1" applyFill="1" applyBorder="1" applyAlignment="1" applyProtection="1">
      <alignment horizontal="center" vertical="center" wrapText="1"/>
    </xf>
    <xf numFmtId="0" fontId="5" fillId="8" borderId="1" xfId="0" applyFont="1" applyFill="1" applyBorder="1" applyAlignment="1" applyProtection="1">
      <alignment vertical="center" wrapText="1"/>
    </xf>
    <xf numFmtId="0" fontId="5" fillId="8" borderId="1" xfId="0" applyFont="1" applyFill="1" applyBorder="1" applyAlignment="1" applyProtection="1">
      <alignment vertical="center" wrapText="1"/>
      <protection locked="0"/>
    </xf>
    <xf numFmtId="0" fontId="6" fillId="8" borderId="1" xfId="0" applyFont="1" applyFill="1" applyBorder="1" applyAlignment="1" applyProtection="1">
      <alignment horizontal="center" vertical="center" wrapText="1"/>
    </xf>
    <xf numFmtId="0" fontId="26" fillId="8" borderId="1" xfId="0" applyFont="1" applyFill="1" applyBorder="1" applyAlignment="1" applyProtection="1">
      <alignment horizontal="center" vertical="center" wrapText="1"/>
    </xf>
    <xf numFmtId="0" fontId="17" fillId="0"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0" fillId="0" borderId="1" xfId="0" applyFont="1" applyFill="1" applyBorder="1" applyProtection="1"/>
    <xf numFmtId="14" fontId="0" fillId="0" borderId="1" xfId="0" applyNumberFormat="1" applyFont="1" applyFill="1" applyBorder="1" applyProtection="1"/>
    <xf numFmtId="14" fontId="0" fillId="0" borderId="1" xfId="0" applyNumberFormat="1" applyFont="1" applyFill="1" applyBorder="1" applyAlignment="1" applyProtection="1">
      <alignment vertical="center"/>
    </xf>
    <xf numFmtId="0" fontId="11" fillId="0" borderId="1" xfId="0" applyFont="1" applyFill="1" applyBorder="1" applyAlignment="1" applyProtection="1">
      <alignment horizontal="center" vertical="center" wrapText="1"/>
    </xf>
    <xf numFmtId="14" fontId="11" fillId="0" borderId="1" xfId="0" applyNumberFormat="1" applyFont="1" applyFill="1" applyBorder="1" applyAlignment="1" applyProtection="1">
      <alignment horizontal="center" vertical="center"/>
    </xf>
    <xf numFmtId="0" fontId="0" fillId="0" borderId="0" xfId="0" applyFont="1" applyFill="1" applyProtection="1"/>
    <xf numFmtId="0" fontId="0" fillId="0" borderId="0" xfId="0" applyFont="1" applyFill="1" applyAlignment="1" applyProtection="1">
      <alignment wrapText="1"/>
    </xf>
    <xf numFmtId="0" fontId="11" fillId="0" borderId="1" xfId="0"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wrapText="1"/>
    </xf>
    <xf numFmtId="0" fontId="3" fillId="8" borderId="1" xfId="0" applyFont="1" applyFill="1" applyBorder="1" applyAlignment="1" applyProtection="1">
      <alignment horizontal="center" vertical="top" wrapText="1"/>
    </xf>
    <xf numFmtId="0" fontId="3" fillId="8" borderId="4" xfId="0" applyFont="1" applyFill="1" applyBorder="1" applyAlignment="1">
      <alignment horizontal="center" vertical="top" wrapText="1"/>
    </xf>
    <xf numFmtId="0" fontId="0" fillId="8" borderId="1" xfId="0" applyFont="1" applyFill="1" applyBorder="1" applyAlignment="1">
      <alignment vertical="center" wrapText="1"/>
    </xf>
    <xf numFmtId="43" fontId="6" fillId="8" borderId="1" xfId="1" applyFont="1" applyFill="1" applyBorder="1" applyAlignment="1">
      <alignment horizontal="center" vertical="top" wrapText="1"/>
    </xf>
    <xf numFmtId="0" fontId="3" fillId="8" borderId="1" xfId="0" applyFont="1" applyFill="1" applyBorder="1" applyAlignment="1">
      <alignment horizontal="center" vertical="top" wrapText="1"/>
    </xf>
    <xf numFmtId="0" fontId="11" fillId="8" borderId="1" xfId="0" applyFont="1" applyFill="1" applyBorder="1" applyAlignment="1">
      <alignment horizontal="left" vertical="center" wrapText="1"/>
    </xf>
    <xf numFmtId="0" fontId="3" fillId="8" borderId="4" xfId="0" applyFont="1" applyFill="1" applyBorder="1" applyAlignment="1">
      <alignment vertical="top" wrapText="1"/>
    </xf>
    <xf numFmtId="0" fontId="16" fillId="8" borderId="3" xfId="0" applyFont="1" applyFill="1" applyBorder="1" applyAlignment="1">
      <alignment horizontal="right" vertical="top"/>
    </xf>
    <xf numFmtId="0" fontId="8" fillId="8" borderId="1"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vertical="center"/>
    </xf>
    <xf numFmtId="0" fontId="6" fillId="8" borderId="13" xfId="6" applyFont="1" applyFill="1" applyBorder="1" applyAlignment="1" applyProtection="1">
      <alignment horizontal="center" vertical="center"/>
    </xf>
    <xf numFmtId="0" fontId="6" fillId="8" borderId="1" xfId="6" applyFont="1" applyFill="1" applyBorder="1" applyAlignment="1" applyProtection="1">
      <alignment horizontal="center" vertical="center"/>
    </xf>
    <xf numFmtId="0" fontId="3" fillId="8" borderId="1" xfId="0" applyFont="1" applyFill="1" applyBorder="1" applyAlignment="1" applyProtection="1">
      <alignment horizontal="right" vertical="center"/>
    </xf>
    <xf numFmtId="0" fontId="6" fillId="8" borderId="13" xfId="6" applyFont="1" applyFill="1" applyBorder="1" applyAlignment="1" applyProtection="1">
      <alignment horizontal="center"/>
    </xf>
    <xf numFmtId="0" fontId="0" fillId="8" borderId="0" xfId="0" applyFill="1"/>
    <xf numFmtId="0" fontId="0" fillId="8" borderId="1" xfId="0" applyFont="1" applyFill="1" applyBorder="1" applyAlignment="1" applyProtection="1"/>
    <xf numFmtId="14" fontId="0" fillId="8" borderId="1" xfId="0" applyNumberFormat="1" applyFont="1" applyFill="1" applyBorder="1" applyAlignment="1" applyProtection="1"/>
    <xf numFmtId="0" fontId="3" fillId="8" borderId="1" xfId="0" applyFont="1" applyFill="1" applyBorder="1" applyAlignment="1" applyProtection="1">
      <alignment horizontal="center" vertical="center" wrapText="1"/>
    </xf>
    <xf numFmtId="0" fontId="28" fillId="8" borderId="1" xfId="0" applyFont="1" applyFill="1" applyBorder="1" applyAlignment="1" applyProtection="1"/>
    <xf numFmtId="0" fontId="0" fillId="8" borderId="2" xfId="0" applyFont="1" applyFill="1" applyBorder="1" applyAlignment="1" applyProtection="1">
      <alignment horizontal="center"/>
    </xf>
    <xf numFmtId="0" fontId="0" fillId="0" borderId="0" xfId="0" applyFont="1" applyFill="1" applyProtection="1"/>
    <xf numFmtId="0" fontId="0" fillId="0" borderId="0" xfId="0" applyFont="1" applyFill="1" applyAlignment="1" applyProtection="1">
      <alignment wrapText="1"/>
    </xf>
    <xf numFmtId="0" fontId="7" fillId="6" borderId="1" xfId="6" applyFont="1" applyFill="1" applyBorder="1" applyAlignment="1" applyProtection="1">
      <alignment horizontal="center" vertical="center" wrapText="1"/>
    </xf>
    <xf numFmtId="0" fontId="9" fillId="5" borderId="1" xfId="0" applyFont="1" applyFill="1" applyBorder="1" applyAlignment="1" applyProtection="1">
      <alignment horizontal="center" vertical="center"/>
      <protection locked="0"/>
    </xf>
    <xf numFmtId="0" fontId="0" fillId="0" borderId="0" xfId="0" applyFont="1" applyFill="1" applyAlignment="1" applyProtection="1">
      <alignment wrapText="1"/>
    </xf>
    <xf numFmtId="0" fontId="7" fillId="6" borderId="1" xfId="6" applyFont="1" applyFill="1" applyBorder="1" applyAlignment="1" applyProtection="1">
      <alignment horizontal="center" vertical="center" wrapText="1"/>
    </xf>
    <xf numFmtId="0" fontId="7" fillId="6" borderId="1" xfId="6" quotePrefix="1" applyFont="1" applyFill="1" applyBorder="1" applyAlignment="1" applyProtection="1">
      <alignment horizontal="center" vertical="center" wrapText="1"/>
    </xf>
    <xf numFmtId="0" fontId="27" fillId="0" borderId="0" xfId="0" applyFont="1" applyFill="1" applyAlignment="1" applyProtection="1">
      <alignment horizontal="center" vertical="center"/>
      <protection locked="0"/>
    </xf>
    <xf numFmtId="0" fontId="0" fillId="0" borderId="0" xfId="0" applyFont="1" applyFill="1" applyProtection="1"/>
    <xf numFmtId="0" fontId="7" fillId="6" borderId="1" xfId="6" applyFont="1" applyFill="1" applyBorder="1" applyAlignment="1" applyProtection="1">
      <alignment horizontal="center" vertical="center" wrapText="1"/>
    </xf>
    <xf numFmtId="0" fontId="9" fillId="0" borderId="2" xfId="0" applyFont="1" applyFill="1" applyBorder="1" applyAlignment="1" applyProtection="1">
      <alignment horizontal="center" vertical="center"/>
      <protection locked="0"/>
    </xf>
    <xf numFmtId="0" fontId="9" fillId="6" borderId="1" xfId="0" applyFont="1" applyFill="1" applyBorder="1" applyAlignment="1" applyProtection="1">
      <alignment horizontal="center" vertical="center"/>
      <protection locked="0"/>
    </xf>
    <xf numFmtId="0" fontId="27" fillId="0" borderId="0" xfId="0" applyFont="1" applyFill="1" applyAlignment="1" applyProtection="1">
      <alignment horizontal="center" vertical="center"/>
      <protection locked="0"/>
    </xf>
    <xf numFmtId="0" fontId="11" fillId="0" borderId="1" xfId="0" applyFont="1" applyFill="1" applyBorder="1" applyAlignment="1" applyProtection="1">
      <alignment horizontal="center" vertical="center" wrapText="1"/>
    </xf>
    <xf numFmtId="14" fontId="11" fillId="0" borderId="1" xfId="0" applyNumberFormat="1" applyFont="1" applyFill="1" applyBorder="1" applyAlignment="1" applyProtection="1">
      <alignment horizontal="center" vertical="center"/>
    </xf>
    <xf numFmtId="0" fontId="1" fillId="0" borderId="0" xfId="0" applyFont="1" applyFill="1"/>
    <xf numFmtId="0" fontId="29" fillId="0" borderId="0" xfId="0" applyFont="1" applyFill="1" applyBorder="1" applyAlignment="1">
      <alignment horizontal="left"/>
    </xf>
    <xf numFmtId="0" fontId="26" fillId="8" borderId="0" xfId="0" applyFont="1" applyFill="1" applyBorder="1" applyAlignment="1"/>
    <xf numFmtId="0" fontId="6" fillId="8" borderId="2" xfId="0" applyFont="1" applyFill="1" applyBorder="1" applyAlignment="1">
      <alignment vertical="center" wrapText="1"/>
    </xf>
    <xf numFmtId="0" fontId="6" fillId="8" borderId="1" xfId="0" applyFont="1" applyFill="1" applyBorder="1" applyAlignment="1">
      <alignment vertical="center" wrapText="1"/>
    </xf>
    <xf numFmtId="0" fontId="6" fillId="0" borderId="3" xfId="0" applyFont="1" applyFill="1" applyBorder="1" applyAlignment="1" applyProtection="1">
      <alignment vertical="center" wrapText="1"/>
      <protection locked="0"/>
    </xf>
    <xf numFmtId="0" fontId="6" fillId="0" borderId="1" xfId="0" applyFont="1" applyFill="1" applyBorder="1" applyAlignment="1" applyProtection="1">
      <alignment horizontal="center" vertical="center" wrapText="1"/>
      <protection locked="0"/>
    </xf>
    <xf numFmtId="0" fontId="7" fillId="5" borderId="1" xfId="6" quotePrefix="1" applyFont="1" applyFill="1" applyBorder="1" applyAlignment="1" applyProtection="1">
      <alignment horizontal="center" vertical="center" wrapText="1"/>
    </xf>
    <xf numFmtId="0" fontId="7" fillId="0" borderId="1" xfId="6" quotePrefix="1" applyFont="1" applyFill="1" applyBorder="1" applyAlignment="1" applyProtection="1">
      <alignment horizontal="center" vertical="center" wrapText="1"/>
      <protection locked="0"/>
    </xf>
    <xf numFmtId="0" fontId="7" fillId="6" borderId="1" xfId="6" quotePrefix="1" applyFont="1" applyFill="1" applyBorder="1" applyAlignment="1" applyProtection="1">
      <alignment horizontal="center" vertical="center" wrapText="1"/>
    </xf>
    <xf numFmtId="0" fontId="9" fillId="0" borderId="2" xfId="0" applyFont="1" applyFill="1" applyBorder="1" applyAlignment="1" applyProtection="1">
      <alignment horizontal="center" vertical="center"/>
      <protection locked="0"/>
    </xf>
    <xf numFmtId="0" fontId="3" fillId="0" borderId="0" xfId="0" applyFont="1" applyFill="1" applyBorder="1" applyAlignment="1">
      <alignment horizontal="right"/>
    </xf>
    <xf numFmtId="0" fontId="0" fillId="0" borderId="0" xfId="0" applyFont="1" applyFill="1" applyBorder="1" applyAlignment="1">
      <alignment horizontal="right"/>
    </xf>
    <xf numFmtId="0" fontId="0" fillId="0" borderId="0" xfId="0" quotePrefix="1" applyFont="1" applyFill="1" applyBorder="1" applyAlignment="1">
      <alignment horizontal="left"/>
    </xf>
    <xf numFmtId="0" fontId="11" fillId="0" borderId="0" xfId="0" applyFont="1" applyFill="1" applyBorder="1" applyAlignment="1">
      <alignment horizontal="right" vertical="top"/>
    </xf>
    <xf numFmtId="0" fontId="0" fillId="0" borderId="0" xfId="0" applyFont="1" applyFill="1" applyBorder="1" applyAlignment="1">
      <alignment horizontal="right" vertical="top"/>
    </xf>
    <xf numFmtId="0" fontId="0" fillId="0" borderId="0" xfId="0" applyFill="1" applyBorder="1" applyAlignment="1">
      <alignment horizontal="right"/>
    </xf>
    <xf numFmtId="0" fontId="6" fillId="8" borderId="4" xfId="0" applyFont="1" applyFill="1" applyBorder="1" applyAlignment="1" applyProtection="1">
      <alignment horizontal="center" vertical="top" wrapText="1"/>
      <protection locked="0"/>
    </xf>
    <xf numFmtId="14" fontId="6" fillId="8" borderId="1" xfId="0"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horizontal="left" vertical="top" wrapText="1"/>
      <protection locked="0"/>
    </xf>
    <xf numFmtId="14" fontId="6" fillId="0" borderId="1" xfId="0" applyNumberFormat="1" applyFont="1" applyFill="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10" fillId="8" borderId="0" xfId="0" applyFont="1" applyFill="1" applyBorder="1" applyAlignment="1">
      <alignment horizontal="center" vertical="center"/>
    </xf>
    <xf numFmtId="0" fontId="0" fillId="0" borderId="11" xfId="0" applyFont="1" applyBorder="1" applyAlignment="1" applyProtection="1">
      <alignment horizontal="center" vertical="top" wrapText="1"/>
      <protection locked="0"/>
    </xf>
    <xf numFmtId="0" fontId="0" fillId="0" borderId="6"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0" fillId="0" borderId="7"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0" fillId="0" borderId="8" xfId="0" applyFont="1" applyBorder="1" applyAlignment="1" applyProtection="1">
      <alignment horizontal="center" vertical="top" wrapText="1"/>
      <protection locked="0"/>
    </xf>
    <xf numFmtId="0" fontId="0" fillId="0" borderId="9" xfId="0" applyFont="1" applyBorder="1" applyAlignment="1" applyProtection="1">
      <alignment horizontal="center" vertical="top" wrapText="1"/>
      <protection locked="0"/>
    </xf>
    <xf numFmtId="0" fontId="0" fillId="0" borderId="5" xfId="0" applyFont="1" applyBorder="1" applyAlignment="1" applyProtection="1">
      <alignment horizontal="center" vertical="top" wrapText="1"/>
      <protection locked="0"/>
    </xf>
    <xf numFmtId="0" fontId="0" fillId="0" borderId="10" xfId="0" applyFont="1" applyBorder="1" applyAlignment="1" applyProtection="1">
      <alignment horizontal="center" vertical="top" wrapText="1"/>
      <protection locked="0"/>
    </xf>
    <xf numFmtId="0" fontId="14" fillId="8" borderId="1" xfId="0" applyFont="1" applyFill="1" applyBorder="1" applyAlignment="1">
      <alignment horizontal="left" vertical="center"/>
    </xf>
    <xf numFmtId="0" fontId="3" fillId="8" borderId="1" xfId="0" applyFont="1" applyFill="1" applyBorder="1" applyAlignment="1">
      <alignment horizontal="left"/>
    </xf>
    <xf numFmtId="0" fontId="6" fillId="0" borderId="14"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3" fillId="8" borderId="2" xfId="0" applyFont="1" applyFill="1" applyBorder="1" applyAlignment="1">
      <alignment horizontal="left"/>
    </xf>
    <xf numFmtId="0" fontId="3" fillId="8" borderId="4" xfId="0" applyFont="1" applyFill="1" applyBorder="1" applyAlignment="1">
      <alignment horizontal="left"/>
    </xf>
    <xf numFmtId="0" fontId="3" fillId="8" borderId="3" xfId="0" applyFont="1" applyFill="1" applyBorder="1" applyAlignment="1">
      <alignment horizontal="left"/>
    </xf>
    <xf numFmtId="0" fontId="6" fillId="8" borderId="1" xfId="0" applyFont="1" applyFill="1" applyBorder="1" applyAlignment="1">
      <alignment horizontal="left" vertical="center"/>
    </xf>
    <xf numFmtId="0" fontId="6" fillId="8" borderId="1" xfId="0" applyFont="1" applyFill="1" applyBorder="1" applyAlignment="1">
      <alignment horizontal="center" vertical="center" wrapText="1"/>
    </xf>
    <xf numFmtId="0" fontId="6" fillId="8" borderId="1" xfId="0" applyFont="1" applyFill="1" applyBorder="1" applyAlignment="1">
      <alignment horizontal="left" vertical="center" wrapText="1"/>
    </xf>
    <xf numFmtId="0" fontId="6" fillId="0" borderId="1" xfId="0" applyFont="1" applyFill="1" applyBorder="1" applyAlignment="1" applyProtection="1">
      <alignment horizontal="center" vertical="center" wrapText="1"/>
      <protection locked="0"/>
    </xf>
    <xf numFmtId="14" fontId="6" fillId="0" borderId="1" xfId="0" applyNumberFormat="1" applyFont="1" applyFill="1" applyBorder="1" applyAlignment="1" applyProtection="1">
      <alignment horizontal="center" vertical="center" wrapText="1"/>
      <protection locked="0"/>
    </xf>
    <xf numFmtId="0" fontId="0" fillId="0" borderId="1"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3" fillId="8" borderId="2" xfId="0" applyFont="1" applyFill="1" applyBorder="1" applyAlignment="1" applyProtection="1">
      <alignment horizontal="left" vertical="top" wrapText="1"/>
    </xf>
    <xf numFmtId="0" fontId="3" fillId="8" borderId="4" xfId="0" applyFont="1" applyFill="1" applyBorder="1" applyAlignment="1" applyProtection="1">
      <alignment horizontal="left" vertical="top" wrapText="1"/>
    </xf>
    <xf numFmtId="0" fontId="3" fillId="8" borderId="3" xfId="0" applyFont="1" applyFill="1" applyBorder="1" applyAlignment="1" applyProtection="1">
      <alignment horizontal="left" vertical="top" wrapText="1"/>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8" borderId="1" xfId="0" applyFont="1" applyFill="1" applyBorder="1" applyAlignment="1">
      <alignment horizontal="center"/>
    </xf>
    <xf numFmtId="0" fontId="6" fillId="8" borderId="2" xfId="0" applyFont="1" applyFill="1" applyBorder="1" applyAlignment="1">
      <alignment horizontal="left" vertical="center"/>
    </xf>
    <xf numFmtId="0" fontId="6" fillId="8" borderId="4" xfId="0" applyFont="1" applyFill="1" applyBorder="1" applyAlignment="1">
      <alignment horizontal="left" vertical="center"/>
    </xf>
    <xf numFmtId="0" fontId="6" fillId="8" borderId="3" xfId="0" applyFont="1" applyFill="1" applyBorder="1" applyAlignment="1">
      <alignment horizontal="left" vertical="center"/>
    </xf>
    <xf numFmtId="0" fontId="10" fillId="8" borderId="2" xfId="0" applyFont="1" applyFill="1" applyBorder="1" applyAlignment="1" applyProtection="1">
      <alignment horizontal="center" vertical="center" wrapText="1"/>
    </xf>
    <xf numFmtId="0" fontId="10" fillId="8" borderId="4" xfId="0" applyFont="1" applyFill="1" applyBorder="1" applyAlignment="1" applyProtection="1">
      <alignment horizontal="center" vertical="center" wrapText="1"/>
    </xf>
    <xf numFmtId="0" fontId="10" fillId="8" borderId="3" xfId="0"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5" fillId="8" borderId="2"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5" fillId="8" borderId="3" xfId="0" applyFont="1" applyFill="1" applyBorder="1" applyAlignment="1" applyProtection="1">
      <alignment horizontal="center" vertical="center" wrapText="1"/>
    </xf>
    <xf numFmtId="164" fontId="5" fillId="8" borderId="2" xfId="0" applyNumberFormat="1" applyFont="1" applyFill="1" applyBorder="1" applyAlignment="1" applyProtection="1">
      <alignment horizontal="center" vertical="center" wrapText="1"/>
    </xf>
    <xf numFmtId="164" fontId="5" fillId="8" borderId="4" xfId="0" applyNumberFormat="1" applyFont="1" applyFill="1" applyBorder="1" applyAlignment="1" applyProtection="1">
      <alignment horizontal="center" vertical="center" wrapText="1"/>
    </xf>
    <xf numFmtId="164" fontId="5" fillId="8" borderId="3" xfId="0" applyNumberFormat="1" applyFont="1" applyFill="1" applyBorder="1" applyAlignment="1" applyProtection="1">
      <alignment horizontal="center" vertical="center" wrapText="1"/>
    </xf>
    <xf numFmtId="0" fontId="5" fillId="8" borderId="4" xfId="0" applyFont="1" applyFill="1" applyBorder="1" applyAlignment="1" applyProtection="1">
      <alignment horizontal="left" vertical="center" wrapText="1"/>
    </xf>
    <xf numFmtId="0" fontId="5" fillId="8" borderId="3" xfId="0" applyFont="1" applyFill="1" applyBorder="1" applyAlignment="1" applyProtection="1">
      <alignment horizontal="left" vertical="center" wrapText="1"/>
    </xf>
    <xf numFmtId="0" fontId="5" fillId="8" borderId="2" xfId="0" applyFont="1" applyFill="1" applyBorder="1" applyAlignment="1" applyProtection="1">
      <alignment horizontal="right" vertical="center" wrapText="1"/>
    </xf>
    <xf numFmtId="0" fontId="5" fillId="8" borderId="4" xfId="0" applyFont="1" applyFill="1" applyBorder="1" applyAlignment="1" applyProtection="1">
      <alignment horizontal="right" vertical="center" wrapText="1"/>
    </xf>
    <xf numFmtId="0" fontId="3" fillId="8" borderId="2" xfId="0" applyFont="1" applyFill="1" applyBorder="1" applyAlignment="1" applyProtection="1">
      <alignment horizontal="left" vertical="center"/>
    </xf>
    <xf numFmtId="0" fontId="3" fillId="8" borderId="4" xfId="0" applyFont="1" applyFill="1" applyBorder="1" applyAlignment="1" applyProtection="1">
      <alignment horizontal="left" vertical="center"/>
    </xf>
    <xf numFmtId="0" fontId="10" fillId="8" borderId="7" xfId="0" applyFont="1" applyFill="1" applyBorder="1" applyAlignment="1" applyProtection="1">
      <alignment horizontal="center" wrapText="1"/>
    </xf>
    <xf numFmtId="0" fontId="10" fillId="8" borderId="0" xfId="0" applyFont="1" applyFill="1" applyBorder="1" applyAlignment="1" applyProtection="1">
      <alignment horizontal="center" wrapText="1"/>
    </xf>
    <xf numFmtId="0" fontId="3" fillId="8" borderId="0" xfId="0" applyFont="1" applyFill="1" applyBorder="1" applyAlignment="1" applyProtection="1">
      <alignment horizontal="center" vertical="top" wrapText="1"/>
    </xf>
    <xf numFmtId="0" fontId="10" fillId="8" borderId="1" xfId="0" applyFont="1" applyFill="1" applyBorder="1" applyAlignment="1">
      <alignment horizontal="center" wrapText="1"/>
    </xf>
    <xf numFmtId="0" fontId="3" fillId="8" borderId="4" xfId="0" applyFont="1" applyFill="1" applyBorder="1" applyAlignment="1">
      <alignment horizontal="center" wrapText="1"/>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6" fillId="8" borderId="2" xfId="0" applyFont="1" applyFill="1" applyBorder="1" applyAlignment="1" applyProtection="1">
      <alignment horizontal="center" vertical="top" wrapText="1"/>
      <protection locked="0"/>
    </xf>
    <xf numFmtId="0" fontId="6" fillId="8" borderId="3" xfId="0" applyFont="1" applyFill="1" applyBorder="1" applyAlignment="1" applyProtection="1">
      <alignment horizontal="center" vertical="top" wrapText="1"/>
      <protection locked="0"/>
    </xf>
    <xf numFmtId="0" fontId="10" fillId="8" borderId="1" xfId="0" applyFont="1" applyFill="1"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6" fillId="8" borderId="4" xfId="0" applyFont="1" applyFill="1" applyBorder="1" applyAlignment="1" applyProtection="1">
      <alignment horizontal="center" vertical="top" wrapText="1"/>
      <protection locked="0"/>
    </xf>
    <xf numFmtId="14" fontId="23" fillId="8" borderId="2" xfId="0" applyNumberFormat="1" applyFont="1" applyFill="1" applyBorder="1" applyAlignment="1" applyProtection="1">
      <alignment horizontal="center" vertical="top" wrapText="1"/>
      <protection locked="0"/>
    </xf>
    <xf numFmtId="14" fontId="23" fillId="8" borderId="4" xfId="0" applyNumberFormat="1" applyFont="1" applyFill="1" applyBorder="1" applyAlignment="1" applyProtection="1">
      <alignment horizontal="center" vertical="top" wrapText="1"/>
      <protection locked="0"/>
    </xf>
    <xf numFmtId="14" fontId="23" fillId="8" borderId="3" xfId="0" applyNumberFormat="1" applyFont="1" applyFill="1" applyBorder="1" applyAlignment="1" applyProtection="1">
      <alignment horizontal="center" vertical="top" wrapText="1"/>
      <protection locked="0"/>
    </xf>
    <xf numFmtId="0" fontId="8" fillId="8" borderId="2" xfId="0" applyFont="1" applyFill="1" applyBorder="1" applyAlignment="1" applyProtection="1">
      <alignment horizontal="left" vertical="top" wrapText="1"/>
      <protection locked="0"/>
    </xf>
    <xf numFmtId="0" fontId="8" fillId="8" borderId="3" xfId="0" applyFont="1" applyFill="1" applyBorder="1" applyAlignment="1" applyProtection="1">
      <alignment horizontal="left" vertical="top" wrapText="1"/>
      <protection locked="0"/>
    </xf>
    <xf numFmtId="0" fontId="0" fillId="8" borderId="2" xfId="0" applyFont="1" applyFill="1" applyBorder="1" applyAlignment="1" applyProtection="1">
      <alignment horizontal="center"/>
    </xf>
    <xf numFmtId="0" fontId="0" fillId="8" borderId="4" xfId="0" applyFont="1" applyFill="1" applyBorder="1" applyAlignment="1" applyProtection="1">
      <alignment horizontal="center"/>
    </xf>
    <xf numFmtId="0" fontId="0" fillId="8" borderId="3" xfId="0" applyFont="1" applyFill="1" applyBorder="1" applyAlignment="1" applyProtection="1">
      <alignment horizontal="center"/>
    </xf>
    <xf numFmtId="0" fontId="27" fillId="0" borderId="2" xfId="6" quotePrefix="1" applyFont="1" applyFill="1" applyBorder="1" applyAlignment="1" applyProtection="1">
      <alignment horizontal="center" vertical="center" wrapText="1"/>
      <protection locked="0"/>
    </xf>
    <xf numFmtId="0" fontId="27" fillId="0" borderId="4" xfId="6" quotePrefix="1" applyFont="1" applyFill="1" applyBorder="1" applyAlignment="1" applyProtection="1">
      <alignment horizontal="center" vertical="center" wrapText="1"/>
      <protection locked="0"/>
    </xf>
    <xf numFmtId="0" fontId="27" fillId="0" borderId="3" xfId="6" quotePrefix="1" applyFont="1" applyFill="1" applyBorder="1" applyAlignment="1" applyProtection="1">
      <alignment horizontal="center" vertical="center" wrapText="1"/>
      <protection locked="0"/>
    </xf>
    <xf numFmtId="0" fontId="7" fillId="0" borderId="1" xfId="6" quotePrefix="1"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6" fillId="8" borderId="2" xfId="6" quotePrefix="1" applyFont="1" applyFill="1" applyBorder="1" applyAlignment="1" applyProtection="1">
      <alignment horizontal="center"/>
    </xf>
    <xf numFmtId="0" fontId="6" fillId="8" borderId="4" xfId="6" quotePrefix="1" applyFont="1" applyFill="1" applyBorder="1" applyAlignment="1" applyProtection="1">
      <alignment horizontal="center"/>
    </xf>
    <xf numFmtId="0" fontId="6" fillId="8" borderId="3" xfId="6" quotePrefix="1" applyFont="1" applyFill="1" applyBorder="1" applyAlignment="1" applyProtection="1">
      <alignment horizontal="center"/>
    </xf>
    <xf numFmtId="0" fontId="6" fillId="8" borderId="13" xfId="6" quotePrefix="1" applyFont="1" applyFill="1" applyBorder="1" applyAlignment="1" applyProtection="1">
      <alignment horizontal="center"/>
    </xf>
    <xf numFmtId="0" fontId="7" fillId="5" borderId="1" xfId="6" quotePrefix="1" applyFont="1" applyFill="1" applyBorder="1" applyAlignment="1" applyProtection="1">
      <alignment horizontal="center" vertical="center" wrapText="1"/>
    </xf>
    <xf numFmtId="0" fontId="7" fillId="6" borderId="1" xfId="6" quotePrefix="1" applyFont="1" applyFill="1" applyBorder="1" applyAlignment="1" applyProtection="1">
      <alignment horizontal="center" vertical="center" wrapText="1"/>
    </xf>
    <xf numFmtId="0" fontId="10" fillId="8" borderId="1" xfId="0" applyFont="1" applyFill="1" applyBorder="1" applyAlignment="1" applyProtection="1">
      <alignment horizontal="center" vertical="top" wrapText="1"/>
    </xf>
    <xf numFmtId="0" fontId="6" fillId="8" borderId="1" xfId="0" applyFont="1" applyFill="1" applyBorder="1" applyAlignment="1" applyProtection="1">
      <alignment horizontal="center" vertical="center" wrapText="1"/>
    </xf>
    <xf numFmtId="14" fontId="6" fillId="8" borderId="1" xfId="0" applyNumberFormat="1"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0" fontId="6" fillId="8" borderId="3" xfId="0" applyFont="1" applyFill="1" applyBorder="1" applyAlignment="1" applyProtection="1">
      <alignment horizontal="center" vertical="center" wrapText="1"/>
    </xf>
    <xf numFmtId="0" fontId="0" fillId="0" borderId="1" xfId="0" applyFont="1" applyFill="1" applyBorder="1" applyAlignment="1" applyProtection="1">
      <alignment horizontal="center" vertical="top"/>
      <protection locked="0"/>
    </xf>
    <xf numFmtId="0" fontId="21" fillId="8" borderId="1" xfId="6" applyFont="1" applyFill="1" applyBorder="1" applyAlignment="1" applyProtection="1">
      <alignment horizontal="right" vertical="center"/>
    </xf>
    <xf numFmtId="0" fontId="20" fillId="0" borderId="1" xfId="0" applyFont="1" applyFill="1" applyBorder="1" applyAlignment="1" applyProtection="1">
      <alignment horizontal="center" vertical="center" wrapText="1"/>
    </xf>
    <xf numFmtId="0" fontId="20" fillId="8" borderId="2" xfId="6" applyFont="1" applyFill="1" applyBorder="1" applyAlignment="1" applyProtection="1">
      <alignment horizontal="center" vertical="center"/>
    </xf>
    <xf numFmtId="0" fontId="20" fillId="8" borderId="4" xfId="6" applyFont="1" applyFill="1" applyBorder="1" applyAlignment="1" applyProtection="1">
      <alignment horizontal="center" vertical="center"/>
    </xf>
    <xf numFmtId="0" fontId="20" fillId="8" borderId="3" xfId="6" applyFont="1" applyFill="1" applyBorder="1" applyAlignment="1" applyProtection="1">
      <alignment horizontal="center" vertical="center"/>
    </xf>
    <xf numFmtId="0" fontId="0" fillId="0" borderId="2" xfId="0" applyFont="1" applyFill="1" applyBorder="1" applyAlignment="1" applyProtection="1">
      <alignment horizontal="center" vertical="top" wrapText="1"/>
      <protection locked="0"/>
    </xf>
    <xf numFmtId="0" fontId="0" fillId="0" borderId="4" xfId="0" applyFont="1" applyFill="1" applyBorder="1" applyAlignment="1" applyProtection="1">
      <alignment horizontal="center" vertical="top" wrapText="1"/>
      <protection locked="0"/>
    </xf>
    <xf numFmtId="0" fontId="0" fillId="0" borderId="3" xfId="0" applyFont="1" applyFill="1" applyBorder="1" applyAlignment="1" applyProtection="1">
      <alignment horizontal="center" vertical="top" wrapText="1"/>
      <protection locked="0"/>
    </xf>
    <xf numFmtId="0" fontId="7" fillId="8" borderId="2" xfId="6" applyFont="1" applyFill="1" applyBorder="1" applyAlignment="1" applyProtection="1">
      <alignment horizontal="center" wrapText="1"/>
    </xf>
    <xf numFmtId="0" fontId="7" fillId="8" borderId="4" xfId="6" applyFont="1" applyFill="1" applyBorder="1" applyAlignment="1" applyProtection="1">
      <alignment horizontal="center" wrapText="1"/>
    </xf>
    <xf numFmtId="0" fontId="7" fillId="8" borderId="3" xfId="6" applyFont="1" applyFill="1" applyBorder="1" applyAlignment="1" applyProtection="1">
      <alignment horizontal="center" wrapText="1"/>
    </xf>
    <xf numFmtId="0" fontId="10" fillId="8" borderId="2" xfId="0" applyFont="1" applyFill="1" applyBorder="1" applyAlignment="1" applyProtection="1">
      <alignment horizontal="center" vertical="top"/>
    </xf>
    <xf numFmtId="0" fontId="10" fillId="8" borderId="4" xfId="0" applyFont="1" applyFill="1" applyBorder="1" applyAlignment="1" applyProtection="1">
      <alignment horizontal="center" vertical="top"/>
    </xf>
    <xf numFmtId="0" fontId="10" fillId="8" borderId="3" xfId="0" applyFont="1" applyFill="1" applyBorder="1" applyAlignment="1" applyProtection="1">
      <alignment horizontal="center" vertical="top"/>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4" fillId="8" borderId="2" xfId="6" applyFont="1" applyFill="1" applyBorder="1" applyAlignment="1" applyProtection="1">
      <alignment horizontal="center" vertical="center" wrapText="1"/>
    </xf>
    <xf numFmtId="0" fontId="14" fillId="8" borderId="3" xfId="6" applyFont="1" applyFill="1" applyBorder="1" applyAlignment="1" applyProtection="1">
      <alignment horizontal="center" vertical="center" wrapText="1"/>
    </xf>
    <xf numFmtId="0" fontId="14" fillId="0" borderId="2" xfId="6" applyFont="1" applyFill="1" applyBorder="1" applyAlignment="1" applyProtection="1">
      <alignment horizontal="center" vertical="center" wrapText="1"/>
      <protection locked="0"/>
    </xf>
    <xf numFmtId="0" fontId="14" fillId="0" borderId="4" xfId="6" applyFont="1" applyFill="1" applyBorder="1" applyAlignment="1" applyProtection="1">
      <alignment horizontal="center" vertical="center" wrapText="1"/>
      <protection locked="0"/>
    </xf>
    <xf numFmtId="0" fontId="14" fillId="0" borderId="3" xfId="6" applyFont="1" applyFill="1" applyBorder="1" applyAlignment="1" applyProtection="1">
      <alignment horizontal="center" vertical="center" wrapText="1"/>
      <protection locked="0"/>
    </xf>
    <xf numFmtId="0" fontId="9" fillId="8" borderId="2" xfId="0" applyFont="1" applyFill="1" applyBorder="1" applyAlignment="1" applyProtection="1">
      <alignment horizontal="center" vertical="top" wrapText="1"/>
    </xf>
    <xf numFmtId="0" fontId="9" fillId="8" borderId="4" xfId="0" applyFont="1" applyFill="1" applyBorder="1" applyAlignment="1" applyProtection="1">
      <alignment horizontal="center" vertical="top" wrapText="1"/>
    </xf>
    <xf numFmtId="0" fontId="9" fillId="8" borderId="3" xfId="0" applyFont="1" applyFill="1" applyBorder="1" applyAlignment="1" applyProtection="1">
      <alignment horizontal="center" vertical="top" wrapText="1"/>
    </xf>
    <xf numFmtId="0" fontId="14" fillId="8" borderId="1" xfId="0" applyFont="1" applyFill="1" applyBorder="1" applyAlignment="1" applyProtection="1">
      <alignment horizontal="center" vertical="top" wrapText="1"/>
    </xf>
    <xf numFmtId="0" fontId="14" fillId="8" borderId="11" xfId="0" applyFont="1" applyFill="1" applyBorder="1" applyAlignment="1" applyProtection="1">
      <alignment horizontal="center" vertical="center" wrapText="1"/>
    </xf>
    <xf numFmtId="0" fontId="14" fillId="8" borderId="6" xfId="0" applyFont="1" applyFill="1" applyBorder="1" applyAlignment="1" applyProtection="1">
      <alignment horizontal="center" vertical="center" wrapText="1"/>
    </xf>
    <xf numFmtId="0" fontId="14" fillId="8" borderId="12" xfId="0" applyFont="1" applyFill="1" applyBorder="1" applyAlignment="1" applyProtection="1">
      <alignment horizontal="center" vertical="center" wrapText="1"/>
    </xf>
    <xf numFmtId="0" fontId="14" fillId="8" borderId="9" xfId="0" applyFont="1" applyFill="1" applyBorder="1" applyAlignment="1" applyProtection="1">
      <alignment horizontal="center" vertical="center" wrapText="1"/>
    </xf>
    <xf numFmtId="0" fontId="14" fillId="8" borderId="5" xfId="0" applyFont="1" applyFill="1" applyBorder="1" applyAlignment="1" applyProtection="1">
      <alignment horizontal="center" vertical="center" wrapText="1"/>
    </xf>
    <xf numFmtId="0" fontId="14" fillId="8" borderId="10" xfId="0" applyFont="1" applyFill="1" applyBorder="1" applyAlignment="1" applyProtection="1">
      <alignment horizontal="center" vertical="center" wrapText="1"/>
    </xf>
    <xf numFmtId="14" fontId="14" fillId="8" borderId="1" xfId="0" applyNumberFormat="1" applyFont="1" applyFill="1" applyBorder="1" applyAlignment="1" applyProtection="1">
      <alignment horizontal="center" vertical="center" wrapText="1"/>
    </xf>
    <xf numFmtId="0" fontId="14" fillId="8"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xf>
    <xf numFmtId="0" fontId="6" fillId="8" borderId="2" xfId="6" applyFont="1" applyFill="1" applyBorder="1" applyAlignment="1" applyProtection="1">
      <alignment horizontal="center" vertical="center"/>
    </xf>
    <xf numFmtId="0" fontId="6" fillId="8" borderId="3" xfId="6" applyFont="1" applyFill="1" applyBorder="1" applyAlignment="1" applyProtection="1">
      <alignment horizontal="center" vertical="center"/>
    </xf>
    <xf numFmtId="0" fontId="0" fillId="8" borderId="2" xfId="0" applyFont="1" applyFill="1" applyBorder="1" applyAlignment="1" applyProtection="1">
      <alignment horizontal="center" vertical="top"/>
    </xf>
    <xf numFmtId="0" fontId="0" fillId="8" borderId="4" xfId="0" applyFont="1" applyFill="1" applyBorder="1" applyAlignment="1" applyProtection="1">
      <alignment horizontal="center" vertical="top"/>
    </xf>
    <xf numFmtId="0" fontId="0" fillId="8" borderId="3" xfId="0" applyFont="1" applyFill="1" applyBorder="1" applyAlignment="1" applyProtection="1">
      <alignment horizontal="center" vertical="top"/>
    </xf>
    <xf numFmtId="0" fontId="3" fillId="8" borderId="1" xfId="0" applyFont="1" applyFill="1" applyBorder="1" applyAlignment="1" applyProtection="1">
      <alignment horizontal="center"/>
    </xf>
    <xf numFmtId="0" fontId="3" fillId="8" borderId="1" xfId="0" applyFont="1" applyFill="1" applyBorder="1" applyAlignment="1" applyProtection="1">
      <alignment horizontal="center" vertical="center" wrapText="1"/>
    </xf>
  </cellXfs>
  <cellStyles count="15">
    <cellStyle name="Comma" xfId="1" builtinId="3"/>
    <cellStyle name="Comma 2" xfId="9"/>
    <cellStyle name="Comma 2 2" xfId="14"/>
    <cellStyle name="Comma 3" xfId="8"/>
    <cellStyle name="Comma 3 2" xfId="13"/>
    <cellStyle name="Comma 4" xfId="12"/>
    <cellStyle name="Normal" xfId="0" builtinId="0"/>
    <cellStyle name="Normal 2" xfId="6"/>
    <cellStyle name="Normal 3" xfId="4"/>
    <cellStyle name="Normal 4" xfId="5"/>
    <cellStyle name="Normal 5" xfId="7"/>
    <cellStyle name="Normal 5 2" xfId="10"/>
    <cellStyle name="Normal 6" xfId="11"/>
    <cellStyle name="Normal 7" xfId="2"/>
    <cellStyle name="Normal 7 2" xfId="3"/>
  </cellStyles>
  <dxfs count="41">
    <dxf>
      <font>
        <color theme="0" tint="-0.24994659260841701"/>
      </font>
    </dxf>
    <dxf>
      <font>
        <color theme="6" tint="0.59996337778862885"/>
      </font>
    </dxf>
    <dxf>
      <font>
        <color theme="0" tint="-0.24994659260841701"/>
      </font>
    </dxf>
    <dxf>
      <font>
        <color theme="0" tint="-0.24994659260841701"/>
      </font>
    </dxf>
    <dxf>
      <font>
        <color theme="6" tint="0.59996337778862885"/>
      </font>
    </dxf>
    <dxf>
      <font>
        <color theme="0" tint="-0.24994659260841701"/>
      </font>
    </dxf>
    <dxf>
      <font>
        <color theme="0" tint="-0.24994659260841701"/>
      </font>
    </dxf>
    <dxf>
      <font>
        <color theme="6" tint="0.59996337778862885"/>
      </font>
    </dxf>
    <dxf>
      <font>
        <color theme="0" tint="-0.24994659260841701"/>
      </font>
    </dxf>
    <dxf>
      <font>
        <color theme="6" tint="0.59996337778862885"/>
      </font>
    </dxf>
    <dxf>
      <font>
        <color theme="6" tint="0.59996337778862885"/>
      </font>
    </dxf>
    <dxf>
      <font>
        <color theme="6" tint="0.59996337778862885"/>
      </font>
    </dxf>
    <dxf>
      <font>
        <color theme="0" tint="-0.24994659260841701"/>
      </font>
    </dxf>
    <dxf>
      <font>
        <color theme="0" tint="-0.24994659260841701"/>
      </font>
    </dxf>
    <dxf>
      <font>
        <color theme="0" tint="-0.24994659260841701"/>
      </font>
    </dxf>
    <dxf>
      <font>
        <color theme="0" tint="-0.24994659260841701"/>
      </font>
    </dxf>
    <dxf>
      <font>
        <color theme="6" tint="0.59996337778862885"/>
      </font>
    </dxf>
    <dxf>
      <font>
        <color theme="0" tint="-0.24994659260841701"/>
      </font>
    </dxf>
    <dxf>
      <font>
        <color theme="7" tint="0.39994506668294322"/>
      </font>
      <fill>
        <patternFill patternType="solid">
          <bgColor theme="7" tint="0.39994506668294322"/>
        </patternFill>
      </fill>
    </dxf>
    <dxf>
      <font>
        <color theme="0"/>
      </font>
    </dxf>
    <dxf>
      <font>
        <b/>
        <i val="0"/>
        <color theme="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color theme="0"/>
      </font>
    </dxf>
    <dxf>
      <font>
        <color theme="0"/>
      </font>
    </dxf>
    <dxf>
      <font>
        <color theme="0"/>
      </font>
    </dxf>
    <dxf>
      <font>
        <color theme="0"/>
      </font>
    </dxf>
    <dxf>
      <font>
        <color theme="0"/>
      </font>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7" tint="0.39994506668294322"/>
        </patternFill>
      </fill>
    </dxf>
    <dxf>
      <font>
        <color theme="0" tint="-0.24994659260841701"/>
      </font>
    </dxf>
    <dxf>
      <font>
        <color theme="0" tint="-0.24994659260841701"/>
      </font>
    </dxf>
    <dxf>
      <font>
        <color theme="0" tint="-0.24994659260841701"/>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hyperlink" Target="http://www.environment-agency.gov.uk/homeandleisure/37793.aspx"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1110095</xdr:colOff>
      <xdr:row>0</xdr:row>
      <xdr:rowOff>0</xdr:rowOff>
    </xdr:from>
    <xdr:to>
      <xdr:col>7</xdr:col>
      <xdr:colOff>0</xdr:colOff>
      <xdr:row>0</xdr:row>
      <xdr:rowOff>504824</xdr:rowOff>
    </xdr:to>
    <xdr:pic>
      <xdr:nvPicPr>
        <xdr:cNvPr id="2" name="Picture 1" descr="DWI-600x48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320" y="0"/>
          <a:ext cx="642505" cy="50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2362200</xdr:colOff>
      <xdr:row>0</xdr:row>
      <xdr:rowOff>0</xdr:rowOff>
    </xdr:from>
    <xdr:to>
      <xdr:col>13</xdr:col>
      <xdr:colOff>3004705</xdr:colOff>
      <xdr:row>0</xdr:row>
      <xdr:rowOff>506185</xdr:rowOff>
    </xdr:to>
    <xdr:pic>
      <xdr:nvPicPr>
        <xdr:cNvPr id="2" name="Picture 1" descr="DWI-600x48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0"/>
          <a:ext cx="642505" cy="50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1757795</xdr:colOff>
      <xdr:row>0</xdr:row>
      <xdr:rowOff>0</xdr:rowOff>
    </xdr:from>
    <xdr:to>
      <xdr:col>5</xdr:col>
      <xdr:colOff>0</xdr:colOff>
      <xdr:row>0</xdr:row>
      <xdr:rowOff>504824</xdr:rowOff>
    </xdr:to>
    <xdr:pic>
      <xdr:nvPicPr>
        <xdr:cNvPr id="2" name="Picture 1" descr="DWI-600x48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6595" y="0"/>
          <a:ext cx="642505" cy="50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595745</xdr:colOff>
      <xdr:row>0</xdr:row>
      <xdr:rowOff>0</xdr:rowOff>
    </xdr:from>
    <xdr:to>
      <xdr:col>5</xdr:col>
      <xdr:colOff>0</xdr:colOff>
      <xdr:row>0</xdr:row>
      <xdr:rowOff>504824</xdr:rowOff>
    </xdr:to>
    <xdr:pic>
      <xdr:nvPicPr>
        <xdr:cNvPr id="2" name="Picture 1" descr="DWI-600x48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3820" y="0"/>
          <a:ext cx="642505" cy="50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4462895</xdr:colOff>
      <xdr:row>0</xdr:row>
      <xdr:rowOff>0</xdr:rowOff>
    </xdr:from>
    <xdr:to>
      <xdr:col>6</xdr:col>
      <xdr:colOff>0</xdr:colOff>
      <xdr:row>0</xdr:row>
      <xdr:rowOff>504824</xdr:rowOff>
    </xdr:to>
    <xdr:pic>
      <xdr:nvPicPr>
        <xdr:cNvPr id="2" name="Picture 1" descr="DWI-600x48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6395" y="0"/>
          <a:ext cx="642505" cy="50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4462895</xdr:colOff>
      <xdr:row>0</xdr:row>
      <xdr:rowOff>0</xdr:rowOff>
    </xdr:from>
    <xdr:to>
      <xdr:col>4</xdr:col>
      <xdr:colOff>0</xdr:colOff>
      <xdr:row>0</xdr:row>
      <xdr:rowOff>190499</xdr:rowOff>
    </xdr:to>
    <xdr:pic>
      <xdr:nvPicPr>
        <xdr:cNvPr id="2" name="Picture 1" descr="DWI-600x480.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06395" y="0"/>
          <a:ext cx="642505" cy="50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1714500</xdr:colOff>
      <xdr:row>0</xdr:row>
      <xdr:rowOff>0</xdr:rowOff>
    </xdr:from>
    <xdr:to>
      <xdr:col>3</xdr:col>
      <xdr:colOff>2357005</xdr:colOff>
      <xdr:row>0</xdr:row>
      <xdr:rowOff>504824</xdr:rowOff>
    </xdr:to>
    <xdr:pic>
      <xdr:nvPicPr>
        <xdr:cNvPr id="3" name="Picture 2" descr="DWI-600x480.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39050" y="0"/>
          <a:ext cx="642505" cy="50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4462895</xdr:colOff>
      <xdr:row>0</xdr:row>
      <xdr:rowOff>0</xdr:rowOff>
    </xdr:from>
    <xdr:to>
      <xdr:col>4</xdr:col>
      <xdr:colOff>0</xdr:colOff>
      <xdr:row>0</xdr:row>
      <xdr:rowOff>190499</xdr:rowOff>
    </xdr:to>
    <xdr:pic>
      <xdr:nvPicPr>
        <xdr:cNvPr id="4" name="Picture 3" descr="DWI-600x480.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2420" y="0"/>
          <a:ext cx="433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1714500</xdr:colOff>
      <xdr:row>0</xdr:row>
      <xdr:rowOff>0</xdr:rowOff>
    </xdr:from>
    <xdr:to>
      <xdr:col>3</xdr:col>
      <xdr:colOff>2357005</xdr:colOff>
      <xdr:row>0</xdr:row>
      <xdr:rowOff>504824</xdr:rowOff>
    </xdr:to>
    <xdr:pic>
      <xdr:nvPicPr>
        <xdr:cNvPr id="5" name="Picture 4" descr="DWI-600x480.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39050" y="0"/>
          <a:ext cx="642505" cy="50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2209800</xdr:colOff>
      <xdr:row>14</xdr:row>
      <xdr:rowOff>38100</xdr:rowOff>
    </xdr:from>
    <xdr:to>
      <xdr:col>8</xdr:col>
      <xdr:colOff>142875</xdr:colOff>
      <xdr:row>15</xdr:row>
      <xdr:rowOff>38100</xdr:rowOff>
    </xdr:to>
    <xdr:sp macro="" textlink="">
      <xdr:nvSpPr>
        <xdr:cNvPr id="4" name="TextBox 10">
          <a:hlinkClick xmlns:r="http://schemas.openxmlformats.org/officeDocument/2006/relationships" r:id="rId1"/>
        </xdr:cNvPr>
        <xdr:cNvSpPr txBox="1"/>
      </xdr:nvSpPr>
      <xdr:spPr>
        <a:xfrm>
          <a:off x="6477000" y="7858126"/>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twoCellAnchor>
  <xdr:oneCellAnchor>
    <xdr:from>
      <xdr:col>7</xdr:col>
      <xdr:colOff>2209800</xdr:colOff>
      <xdr:row>15</xdr:row>
      <xdr:rowOff>38100</xdr:rowOff>
    </xdr:from>
    <xdr:ext cx="2171700" cy="190500"/>
    <xdr:sp macro="" textlink="">
      <xdr:nvSpPr>
        <xdr:cNvPr id="3"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7</xdr:col>
      <xdr:colOff>2209800</xdr:colOff>
      <xdr:row>16</xdr:row>
      <xdr:rowOff>38100</xdr:rowOff>
    </xdr:from>
    <xdr:ext cx="2171700" cy="190500"/>
    <xdr:sp macro="" textlink="">
      <xdr:nvSpPr>
        <xdr:cNvPr id="5"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7</xdr:col>
      <xdr:colOff>2209800</xdr:colOff>
      <xdr:row>17</xdr:row>
      <xdr:rowOff>38100</xdr:rowOff>
    </xdr:from>
    <xdr:ext cx="2171700" cy="190500"/>
    <xdr:sp macro="" textlink="">
      <xdr:nvSpPr>
        <xdr:cNvPr id="6"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7</xdr:col>
      <xdr:colOff>2209800</xdr:colOff>
      <xdr:row>18</xdr:row>
      <xdr:rowOff>38100</xdr:rowOff>
    </xdr:from>
    <xdr:ext cx="2171700" cy="190500"/>
    <xdr:sp macro="" textlink="">
      <xdr:nvSpPr>
        <xdr:cNvPr id="7"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7</xdr:col>
      <xdr:colOff>2209800</xdr:colOff>
      <xdr:row>19</xdr:row>
      <xdr:rowOff>38100</xdr:rowOff>
    </xdr:from>
    <xdr:ext cx="2171700" cy="190500"/>
    <xdr:sp macro="" textlink="">
      <xdr:nvSpPr>
        <xdr:cNvPr id="8"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7</xdr:col>
      <xdr:colOff>2209800</xdr:colOff>
      <xdr:row>20</xdr:row>
      <xdr:rowOff>38100</xdr:rowOff>
    </xdr:from>
    <xdr:ext cx="2171700" cy="190500"/>
    <xdr:sp macro="" textlink="">
      <xdr:nvSpPr>
        <xdr:cNvPr id="9"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7</xdr:col>
      <xdr:colOff>2209800</xdr:colOff>
      <xdr:row>21</xdr:row>
      <xdr:rowOff>38100</xdr:rowOff>
    </xdr:from>
    <xdr:ext cx="2171700" cy="190500"/>
    <xdr:sp macro="" textlink="">
      <xdr:nvSpPr>
        <xdr:cNvPr id="10" name="TextBox 10">
          <a:hlinkClick xmlns:r="http://schemas.openxmlformats.org/officeDocument/2006/relationships" r:id="rId1"/>
        </xdr:cNvPr>
        <xdr:cNvSpPr txBox="1"/>
      </xdr:nvSpPr>
      <xdr:spPr>
        <a:xfrm>
          <a:off x="6038850" y="270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C103"/>
  <sheetViews>
    <sheetView tabSelected="1" zoomScaleNormal="100" workbookViewId="0">
      <selection activeCell="C4" sqref="C4:D4"/>
    </sheetView>
  </sheetViews>
  <sheetFormatPr defaultColWidth="0" defaultRowHeight="15" zeroHeight="1" x14ac:dyDescent="0.25"/>
  <cols>
    <col min="1" max="1" width="32.42578125" style="23" customWidth="1"/>
    <col min="2" max="3" width="19.5703125" style="23" customWidth="1"/>
    <col min="4" max="4" width="34.28515625" style="23" customWidth="1"/>
    <col min="5" max="5" width="15.140625" style="23" customWidth="1"/>
    <col min="6" max="6" width="13.5703125" style="23" bestFit="1" customWidth="1"/>
    <col min="7" max="7" width="26.28515625" style="23" customWidth="1"/>
    <col min="8" max="8" width="33" style="56" hidden="1"/>
    <col min="9" max="9" width="8.28515625" style="56" hidden="1"/>
    <col min="10" max="10" width="11.140625" style="56" hidden="1"/>
    <col min="11" max="11" width="9.140625" style="56" hidden="1"/>
    <col min="12" max="12" width="35.42578125" style="56" hidden="1"/>
    <col min="13" max="16383" width="9.140625" style="56" hidden="1"/>
    <col min="16384" max="16384" width="7.85546875" style="56" hidden="1"/>
  </cols>
  <sheetData>
    <row r="1" spans="1:7" ht="39.75" customHeight="1" x14ac:dyDescent="0.25">
      <c r="A1" s="163" t="s">
        <v>552</v>
      </c>
      <c r="B1" s="163"/>
      <c r="C1" s="163"/>
      <c r="D1" s="163"/>
      <c r="E1" s="163"/>
      <c r="F1" s="163"/>
      <c r="G1" s="163"/>
    </row>
    <row r="2" spans="1:7" ht="15" customHeight="1" x14ac:dyDescent="0.25">
      <c r="A2" s="73"/>
      <c r="B2" s="73"/>
      <c r="C2" s="73"/>
      <c r="D2" s="73"/>
      <c r="E2" s="83" t="str">
        <f>CONCATENATE(E3," ",E4)</f>
        <v xml:space="preserve">Supply Name &amp; Address: </v>
      </c>
      <c r="F2" s="74"/>
      <c r="G2" s="75" t="str">
        <f>'Lookup Admin'!J1</f>
        <v>V2.03</v>
      </c>
    </row>
    <row r="3" spans="1:7" ht="15.75" x14ac:dyDescent="0.25">
      <c r="A3" s="76" t="s">
        <v>0</v>
      </c>
      <c r="B3" s="84" t="str">
        <f>CONCATENATE(A3," ",A4)</f>
        <v xml:space="preserve">Local Authority: </v>
      </c>
      <c r="C3" s="76" t="s">
        <v>1</v>
      </c>
      <c r="D3" s="85" t="str">
        <f>CONCATENATE(C3," ",C4)</f>
        <v xml:space="preserve">Supply Reference: </v>
      </c>
      <c r="E3" s="173" t="s">
        <v>508</v>
      </c>
      <c r="F3" s="173"/>
      <c r="G3" s="173"/>
    </row>
    <row r="4" spans="1:7" ht="48.75" customHeight="1" x14ac:dyDescent="0.25">
      <c r="A4" s="176"/>
      <c r="B4" s="176"/>
      <c r="C4" s="176"/>
      <c r="D4" s="176"/>
      <c r="E4" s="175"/>
      <c r="F4" s="175"/>
      <c r="G4" s="175"/>
    </row>
    <row r="5" spans="1:7" ht="16.5" customHeight="1" x14ac:dyDescent="0.25">
      <c r="A5" s="181" t="s">
        <v>537</v>
      </c>
      <c r="B5" s="181"/>
      <c r="C5" s="182" t="s">
        <v>532</v>
      </c>
      <c r="D5" s="182"/>
      <c r="E5" s="180" t="s">
        <v>536</v>
      </c>
      <c r="F5" s="180"/>
      <c r="G5" s="180"/>
    </row>
    <row r="6" spans="1:7" ht="18.75" customHeight="1" x14ac:dyDescent="0.25">
      <c r="A6" s="183"/>
      <c r="B6" s="183"/>
      <c r="C6" s="183"/>
      <c r="D6" s="183"/>
      <c r="E6" s="184"/>
      <c r="F6" s="184"/>
      <c r="G6" s="184"/>
    </row>
    <row r="7" spans="1:7" ht="6.75" customHeight="1" x14ac:dyDescent="0.25">
      <c r="A7" s="77"/>
      <c r="B7" s="143" t="str">
        <f>CONCATENATE(B3,"     ",D3)</f>
        <v xml:space="preserve">Local Authority:      Supply Reference: </v>
      </c>
      <c r="C7" s="143" t="str">
        <f>CONCATENATE(E2,"      ",F2)</f>
        <v xml:space="preserve">Supply Name &amp; Address:       </v>
      </c>
      <c r="D7" s="143"/>
      <c r="E7" s="77"/>
      <c r="F7" s="77"/>
      <c r="G7" s="77"/>
    </row>
    <row r="8" spans="1:7" ht="27.75" customHeight="1" x14ac:dyDescent="0.25">
      <c r="A8" s="144" t="s">
        <v>414</v>
      </c>
      <c r="B8" s="162"/>
      <c r="C8" s="162"/>
      <c r="D8" s="162"/>
      <c r="E8" s="162"/>
      <c r="F8" s="145" t="s">
        <v>418</v>
      </c>
      <c r="G8" s="146"/>
    </row>
    <row r="9" spans="1:7" ht="6.75" customHeight="1" x14ac:dyDescent="0.25">
      <c r="A9" s="78"/>
      <c r="B9" s="79"/>
      <c r="C9" s="79"/>
      <c r="D9" s="79"/>
      <c r="E9" s="79"/>
      <c r="F9" s="79"/>
      <c r="G9" s="79"/>
    </row>
    <row r="10" spans="1:7" x14ac:dyDescent="0.25">
      <c r="A10" s="196" t="s">
        <v>416</v>
      </c>
      <c r="B10" s="197"/>
      <c r="C10" s="197"/>
      <c r="D10" s="197"/>
      <c r="E10" s="197"/>
      <c r="F10" s="197"/>
      <c r="G10" s="198"/>
    </row>
    <row r="11" spans="1:7" x14ac:dyDescent="0.25">
      <c r="A11" s="80" t="s">
        <v>15</v>
      </c>
      <c r="B11" s="80" t="s">
        <v>519</v>
      </c>
      <c r="C11" s="80" t="s">
        <v>411</v>
      </c>
      <c r="D11" s="81" t="s">
        <v>521</v>
      </c>
      <c r="E11" s="80" t="s">
        <v>16</v>
      </c>
      <c r="F11" s="82" t="s">
        <v>509</v>
      </c>
      <c r="G11" s="80" t="s">
        <v>27</v>
      </c>
    </row>
    <row r="12" spans="1:7" x14ac:dyDescent="0.25">
      <c r="A12" s="24"/>
      <c r="B12" s="24"/>
      <c r="C12" s="24"/>
      <c r="D12" s="60"/>
      <c r="E12" s="24"/>
      <c r="F12" s="24"/>
      <c r="G12" s="24"/>
    </row>
    <row r="13" spans="1:7" x14ac:dyDescent="0.25">
      <c r="A13" s="24"/>
      <c r="B13" s="24"/>
      <c r="C13" s="24"/>
      <c r="D13" s="60"/>
      <c r="E13" s="24"/>
      <c r="F13" s="24"/>
      <c r="G13" s="24"/>
    </row>
    <row r="14" spans="1:7" x14ac:dyDescent="0.25">
      <c r="A14" s="24"/>
      <c r="B14" s="24"/>
      <c r="C14" s="24"/>
      <c r="D14" s="59"/>
      <c r="E14" s="24"/>
      <c r="F14" s="24"/>
      <c r="G14" s="24"/>
    </row>
    <row r="15" spans="1:7" x14ac:dyDescent="0.25">
      <c r="A15" s="24"/>
      <c r="B15" s="24"/>
      <c r="C15" s="24"/>
      <c r="D15" s="59"/>
      <c r="E15" s="24"/>
      <c r="F15" s="24"/>
      <c r="G15" s="24"/>
    </row>
    <row r="16" spans="1:7" x14ac:dyDescent="0.25">
      <c r="A16" s="24"/>
      <c r="B16" s="24"/>
      <c r="C16" s="24"/>
      <c r="D16" s="59"/>
      <c r="E16" s="24"/>
      <c r="F16" s="24"/>
      <c r="G16" s="24"/>
    </row>
    <row r="17" spans="1:12" x14ac:dyDescent="0.25">
      <c r="A17" s="177" t="s">
        <v>3</v>
      </c>
      <c r="B17" s="178"/>
      <c r="C17" s="178"/>
      <c r="D17" s="178"/>
      <c r="E17" s="178"/>
      <c r="F17" s="178"/>
      <c r="G17" s="179"/>
    </row>
    <row r="18" spans="1:12" x14ac:dyDescent="0.25">
      <c r="A18" s="164"/>
      <c r="B18" s="165"/>
      <c r="C18" s="165"/>
      <c r="D18" s="165"/>
      <c r="E18" s="165"/>
      <c r="F18" s="165"/>
      <c r="G18" s="166"/>
    </row>
    <row r="19" spans="1:12" x14ac:dyDescent="0.25">
      <c r="A19" s="167"/>
      <c r="B19" s="168"/>
      <c r="C19" s="168"/>
      <c r="D19" s="168"/>
      <c r="E19" s="168"/>
      <c r="F19" s="168"/>
      <c r="G19" s="169"/>
    </row>
    <row r="20" spans="1:12" x14ac:dyDescent="0.25">
      <c r="A20" s="170"/>
      <c r="B20" s="171"/>
      <c r="C20" s="171"/>
      <c r="D20" s="171"/>
      <c r="E20" s="171"/>
      <c r="F20" s="171"/>
      <c r="G20" s="172"/>
    </row>
    <row r="21" spans="1:12" x14ac:dyDescent="0.25">
      <c r="A21" s="174" t="s">
        <v>12</v>
      </c>
      <c r="B21" s="174"/>
      <c r="C21" s="174" t="s">
        <v>13</v>
      </c>
      <c r="D21" s="174"/>
      <c r="E21" s="174" t="s">
        <v>14</v>
      </c>
      <c r="F21" s="174"/>
      <c r="G21" s="174"/>
    </row>
    <row r="22" spans="1:12" x14ac:dyDescent="0.25">
      <c r="A22" s="192"/>
      <c r="B22" s="193"/>
      <c r="C22" s="192"/>
      <c r="D22" s="194"/>
      <c r="E22" s="192"/>
      <c r="F22" s="194"/>
      <c r="G22" s="193"/>
    </row>
    <row r="23" spans="1:12" x14ac:dyDescent="0.25">
      <c r="A23" s="192"/>
      <c r="B23" s="193"/>
      <c r="C23" s="192"/>
      <c r="D23" s="194"/>
      <c r="E23" s="192"/>
      <c r="F23" s="194"/>
      <c r="G23" s="193"/>
    </row>
    <row r="24" spans="1:12" x14ac:dyDescent="0.25">
      <c r="A24" s="192"/>
      <c r="B24" s="193"/>
      <c r="C24" s="192"/>
      <c r="D24" s="194"/>
      <c r="E24" s="192"/>
      <c r="F24" s="194"/>
      <c r="G24" s="193"/>
    </row>
    <row r="25" spans="1:12" x14ac:dyDescent="0.25">
      <c r="A25" s="192"/>
      <c r="B25" s="193"/>
      <c r="C25" s="192"/>
      <c r="D25" s="194"/>
      <c r="E25" s="192"/>
      <c r="F25" s="194"/>
      <c r="G25" s="193"/>
    </row>
    <row r="26" spans="1:12" x14ac:dyDescent="0.25">
      <c r="A26" s="192"/>
      <c r="B26" s="193"/>
      <c r="C26" s="192"/>
      <c r="D26" s="194"/>
      <c r="E26" s="192"/>
      <c r="F26" s="194"/>
      <c r="G26" s="193"/>
    </row>
    <row r="27" spans="1:12" x14ac:dyDescent="0.25">
      <c r="A27" s="174" t="s">
        <v>412</v>
      </c>
      <c r="B27" s="174"/>
      <c r="C27" s="174"/>
      <c r="D27" s="174"/>
      <c r="E27" s="174"/>
      <c r="F27" s="174"/>
      <c r="G27" s="174"/>
      <c r="L27" s="57"/>
    </row>
    <row r="28" spans="1:12" x14ac:dyDescent="0.25">
      <c r="A28" s="185"/>
      <c r="B28" s="185"/>
      <c r="C28" s="186"/>
      <c r="D28" s="187"/>
      <c r="E28" s="186"/>
      <c r="F28" s="187"/>
      <c r="G28" s="188"/>
      <c r="L28" s="57"/>
    </row>
    <row r="29" spans="1:12" x14ac:dyDescent="0.25">
      <c r="A29" s="185"/>
      <c r="B29" s="185"/>
      <c r="C29" s="186"/>
      <c r="D29" s="187"/>
      <c r="E29" s="186"/>
      <c r="F29" s="187"/>
      <c r="G29" s="188"/>
    </row>
    <row r="30" spans="1:12" x14ac:dyDescent="0.25">
      <c r="A30" s="185" t="s">
        <v>413</v>
      </c>
      <c r="B30" s="185"/>
      <c r="C30" s="185"/>
      <c r="D30" s="185"/>
      <c r="E30" s="185"/>
      <c r="F30" s="185"/>
      <c r="G30" s="185"/>
    </row>
    <row r="31" spans="1:12" x14ac:dyDescent="0.25">
      <c r="A31" s="185"/>
      <c r="B31" s="185"/>
      <c r="C31" s="185"/>
      <c r="D31" s="185"/>
      <c r="E31" s="185"/>
      <c r="F31" s="185"/>
      <c r="G31" s="185"/>
    </row>
    <row r="32" spans="1:12" x14ac:dyDescent="0.25">
      <c r="A32" s="185"/>
      <c r="B32" s="185"/>
      <c r="C32" s="185"/>
      <c r="D32" s="185"/>
      <c r="E32" s="185"/>
      <c r="F32" s="185"/>
      <c r="G32" s="185"/>
    </row>
    <row r="33" spans="1:7" x14ac:dyDescent="0.25">
      <c r="A33" s="189" t="s">
        <v>510</v>
      </c>
      <c r="B33" s="190"/>
      <c r="C33" s="190"/>
      <c r="D33" s="190"/>
      <c r="E33" s="190"/>
      <c r="F33" s="190"/>
      <c r="G33" s="191"/>
    </row>
    <row r="34" spans="1:7" x14ac:dyDescent="0.25">
      <c r="A34" s="186" t="s">
        <v>520</v>
      </c>
      <c r="B34" s="187"/>
      <c r="C34" s="187"/>
      <c r="D34" s="187"/>
      <c r="E34" s="187"/>
      <c r="F34" s="187"/>
      <c r="G34" s="188"/>
    </row>
    <row r="35" spans="1:7" x14ac:dyDescent="0.25">
      <c r="A35" s="189" t="s">
        <v>539</v>
      </c>
      <c r="B35" s="190"/>
      <c r="C35" s="190"/>
      <c r="D35" s="190"/>
      <c r="E35" s="190"/>
      <c r="F35" s="190"/>
      <c r="G35" s="191"/>
    </row>
    <row r="36" spans="1:7" x14ac:dyDescent="0.25">
      <c r="A36" s="186" t="s">
        <v>630</v>
      </c>
      <c r="B36" s="187"/>
      <c r="C36" s="187"/>
      <c r="D36" s="187"/>
      <c r="E36" s="187"/>
      <c r="F36" s="187"/>
      <c r="G36" s="188"/>
    </row>
    <row r="37" spans="1:7" x14ac:dyDescent="0.25">
      <c r="A37" s="174" t="s">
        <v>17</v>
      </c>
      <c r="B37" s="174"/>
      <c r="C37" s="174"/>
      <c r="D37" s="174"/>
      <c r="E37" s="174"/>
      <c r="F37" s="174"/>
      <c r="G37" s="174"/>
    </row>
    <row r="38" spans="1:7" ht="18.75" customHeight="1" x14ac:dyDescent="0.25">
      <c r="A38" s="185" t="s">
        <v>415</v>
      </c>
      <c r="B38" s="185"/>
      <c r="C38" s="185"/>
      <c r="D38" s="185"/>
      <c r="E38" s="185"/>
      <c r="F38" s="185"/>
      <c r="G38" s="185"/>
    </row>
    <row r="39" spans="1:7" x14ac:dyDescent="0.25">
      <c r="A39" s="174" t="s">
        <v>540</v>
      </c>
      <c r="B39" s="174"/>
      <c r="C39" s="174"/>
      <c r="D39" s="174"/>
      <c r="E39" s="174"/>
      <c r="F39" s="174"/>
      <c r="G39" s="174"/>
    </row>
    <row r="40" spans="1:7" x14ac:dyDescent="0.25">
      <c r="A40" s="185" t="s">
        <v>415</v>
      </c>
      <c r="B40" s="185"/>
      <c r="C40" s="185"/>
      <c r="D40" s="185"/>
      <c r="E40" s="185"/>
      <c r="F40" s="185"/>
      <c r="G40" s="185"/>
    </row>
    <row r="41" spans="1:7" x14ac:dyDescent="0.25">
      <c r="A41" s="177" t="s">
        <v>541</v>
      </c>
      <c r="B41" s="178"/>
      <c r="C41" s="178"/>
      <c r="D41" s="178"/>
      <c r="E41" s="178"/>
      <c r="F41" s="178"/>
      <c r="G41" s="179"/>
    </row>
    <row r="42" spans="1:7" x14ac:dyDescent="0.25">
      <c r="A42" s="185" t="s">
        <v>415</v>
      </c>
      <c r="B42" s="185"/>
      <c r="C42" s="185"/>
      <c r="D42" s="185"/>
      <c r="E42" s="185"/>
      <c r="F42" s="185"/>
      <c r="G42" s="185"/>
    </row>
    <row r="43" spans="1:7" x14ac:dyDescent="0.25">
      <c r="A43" s="177" t="s">
        <v>18</v>
      </c>
      <c r="B43" s="178"/>
      <c r="C43" s="178"/>
      <c r="D43" s="178"/>
      <c r="E43" s="178"/>
      <c r="F43" s="178"/>
      <c r="G43" s="179"/>
    </row>
    <row r="44" spans="1:7" x14ac:dyDescent="0.25">
      <c r="A44" s="185" t="s">
        <v>415</v>
      </c>
      <c r="B44" s="185"/>
      <c r="C44" s="185"/>
      <c r="D44" s="185"/>
      <c r="E44" s="185"/>
      <c r="F44" s="185"/>
      <c r="G44" s="185"/>
    </row>
    <row r="45" spans="1:7" x14ac:dyDescent="0.25">
      <c r="A45" s="177" t="s">
        <v>19</v>
      </c>
      <c r="B45" s="178"/>
      <c r="C45" s="178"/>
      <c r="D45" s="178"/>
      <c r="E45" s="178"/>
      <c r="F45" s="178"/>
      <c r="G45" s="179"/>
    </row>
    <row r="46" spans="1:7" x14ac:dyDescent="0.25">
      <c r="A46" s="185" t="s">
        <v>415</v>
      </c>
      <c r="B46" s="185"/>
      <c r="C46" s="185"/>
      <c r="D46" s="185"/>
      <c r="E46" s="185"/>
      <c r="F46" s="185"/>
      <c r="G46" s="185"/>
    </row>
    <row r="47" spans="1:7" x14ac:dyDescent="0.25">
      <c r="A47" s="177" t="s">
        <v>20</v>
      </c>
      <c r="B47" s="178"/>
      <c r="C47" s="178"/>
      <c r="D47" s="178"/>
      <c r="E47" s="178"/>
      <c r="F47" s="178"/>
      <c r="G47" s="179"/>
    </row>
    <row r="48" spans="1:7" x14ac:dyDescent="0.25">
      <c r="A48" s="185" t="s">
        <v>415</v>
      </c>
      <c r="B48" s="185"/>
      <c r="C48" s="185"/>
      <c r="D48" s="185"/>
      <c r="E48" s="185"/>
      <c r="F48" s="185"/>
      <c r="G48" s="185"/>
    </row>
    <row r="49" spans="1:7" x14ac:dyDescent="0.25">
      <c r="A49" s="177" t="s">
        <v>21</v>
      </c>
      <c r="B49" s="178"/>
      <c r="C49" s="178"/>
      <c r="D49" s="178"/>
      <c r="E49" s="178"/>
      <c r="F49" s="178"/>
      <c r="G49" s="179"/>
    </row>
    <row r="50" spans="1:7" x14ac:dyDescent="0.25">
      <c r="A50" s="185" t="s">
        <v>415</v>
      </c>
      <c r="B50" s="185"/>
      <c r="C50" s="185"/>
      <c r="D50" s="185"/>
      <c r="E50" s="185"/>
      <c r="F50" s="185"/>
      <c r="G50" s="185"/>
    </row>
    <row r="51" spans="1:7" x14ac:dyDescent="0.25">
      <c r="A51" s="195"/>
      <c r="B51" s="195"/>
      <c r="C51" s="195"/>
      <c r="D51" s="195"/>
      <c r="E51" s="195"/>
      <c r="F51" s="195"/>
      <c r="G51" s="195"/>
    </row>
    <row r="52" spans="1:7" x14ac:dyDescent="0.25"/>
    <row r="53" spans="1:7" x14ac:dyDescent="0.25"/>
    <row r="54" spans="1:7" x14ac:dyDescent="0.25"/>
    <row r="55" spans="1:7" x14ac:dyDescent="0.25"/>
    <row r="56" spans="1:7" x14ac:dyDescent="0.25"/>
    <row r="57" spans="1:7" x14ac:dyDescent="0.25"/>
    <row r="58" spans="1:7" x14ac:dyDescent="0.25"/>
    <row r="59" spans="1:7" x14ac:dyDescent="0.25"/>
    <row r="60" spans="1:7" x14ac:dyDescent="0.25"/>
    <row r="61" spans="1:7" x14ac:dyDescent="0.25"/>
    <row r="62" spans="1:7" x14ac:dyDescent="0.25"/>
    <row r="63" spans="1:7" x14ac:dyDescent="0.25"/>
    <row r="64" spans="1:7"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x14ac:dyDescent="0.25"/>
    <row r="103" x14ac:dyDescent="0.25"/>
  </sheetData>
  <sheetProtection algorithmName="SHA-512" hashValue="PQ5nE8ovT9kY2l680LHlifWDkVH1qRbMroqbHvAUuuhhuz7d8Mk80aQaSzI4WRqXNkiqTwe9wPfmo5xeHZuM9Q==" saltValue="bulmSwLic2kpLH7l6KnXaA==" spinCount="100000" sheet="1" objects="1" scenarios="1" formatColumns="0" formatRows="0" insertRows="0" insertHyperlinks="0" deleteRows="0" selectLockedCells="1"/>
  <mergeCells count="60">
    <mergeCell ref="A51:G51"/>
    <mergeCell ref="A10:G10"/>
    <mergeCell ref="A48:G48"/>
    <mergeCell ref="A50:G50"/>
    <mergeCell ref="A49:G49"/>
    <mergeCell ref="A47:G47"/>
    <mergeCell ref="A27:G27"/>
    <mergeCell ref="A30:G32"/>
    <mergeCell ref="A26:B26"/>
    <mergeCell ref="A28:B28"/>
    <mergeCell ref="A29:B29"/>
    <mergeCell ref="C28:D28"/>
    <mergeCell ref="C29:D29"/>
    <mergeCell ref="A46:G46"/>
    <mergeCell ref="A45:G45"/>
    <mergeCell ref="A43:G43"/>
    <mergeCell ref="A37:G37"/>
    <mergeCell ref="A38:G38"/>
    <mergeCell ref="A40:G40"/>
    <mergeCell ref="A39:G39"/>
    <mergeCell ref="E29:G29"/>
    <mergeCell ref="A33:G33"/>
    <mergeCell ref="A34:G34"/>
    <mergeCell ref="C24:D24"/>
    <mergeCell ref="E23:G23"/>
    <mergeCell ref="E24:G24"/>
    <mergeCell ref="C26:D26"/>
    <mergeCell ref="E26:G26"/>
    <mergeCell ref="E6:G6"/>
    <mergeCell ref="A42:G42"/>
    <mergeCell ref="A44:G44"/>
    <mergeCell ref="A36:G36"/>
    <mergeCell ref="A35:G35"/>
    <mergeCell ref="E28:G28"/>
    <mergeCell ref="A41:G41"/>
    <mergeCell ref="A22:B22"/>
    <mergeCell ref="C22:D22"/>
    <mergeCell ref="E22:G22"/>
    <mergeCell ref="A25:B25"/>
    <mergeCell ref="C25:D25"/>
    <mergeCell ref="E25:G25"/>
    <mergeCell ref="A23:B23"/>
    <mergeCell ref="A24:B24"/>
    <mergeCell ref="C23:D23"/>
    <mergeCell ref="B8:E8"/>
    <mergeCell ref="A1:G1"/>
    <mergeCell ref="A18:G20"/>
    <mergeCell ref="E3:G3"/>
    <mergeCell ref="A21:B21"/>
    <mergeCell ref="C21:D21"/>
    <mergeCell ref="E21:G21"/>
    <mergeCell ref="E4:G4"/>
    <mergeCell ref="A4:B4"/>
    <mergeCell ref="C4:D4"/>
    <mergeCell ref="A17:G17"/>
    <mergeCell ref="E5:G5"/>
    <mergeCell ref="A5:B5"/>
    <mergeCell ref="C5:D5"/>
    <mergeCell ref="A6:B6"/>
    <mergeCell ref="C6:D6"/>
  </mergeCells>
  <conditionalFormatting sqref="A34:G34 A36:G36">
    <cfRule type="cellIs" dxfId="40" priority="9" operator="equal">
      <formula>"Insert hyperlink or file location"</formula>
    </cfRule>
  </conditionalFormatting>
  <conditionalFormatting sqref="A38:G38 A40:G40 A42:G42 A44:G44 A46:G46 A48:G48 A50:G50">
    <cfRule type="cellIs" dxfId="39" priority="8" operator="equal">
      <formula>"Please enter details:"</formula>
    </cfRule>
  </conditionalFormatting>
  <conditionalFormatting sqref="A30:G32">
    <cfRule type="cellIs" dxfId="38" priority="1" operator="equal">
      <formula>"Other: please enter details"</formula>
    </cfRule>
  </conditionalFormatting>
  <dataValidations count="2">
    <dataValidation allowBlank="1" showInputMessage="1" showErrorMessage="1" prompt="Enter the typical number of consumers first and the maximum number in brackets after" sqref="C6"/>
    <dataValidation allowBlank="1" showInputMessage="1" showErrorMessage="1" prompt="If volume is not known the local authority should assume that each person supplied uses on average of 0.2m3/day (200 litres/day)" sqref="A6"/>
  </dataValidations>
  <pageMargins left="0.7" right="0.7" top="0.75" bottom="0.75" header="0.3" footer="0.3"/>
  <pageSetup paperSize="9" scale="55" fitToHeight="0"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x14:formula1>
            <xm:f>'Lookup Admin'!$K$9:$K$16</xm:f>
          </x14:formula1>
          <xm:sqref>A28:G29</xm:sqref>
        </x14:dataValidation>
        <x14:dataValidation type="list" allowBlank="1" showInputMessage="1">
          <x14:formula1>
            <xm:f>'Lookup Admin'!$K$40:$K$44</xm:f>
          </x14:formula1>
          <xm:sqref>B12:B16</xm:sqref>
        </x14:dataValidation>
        <x14:dataValidation type="list" allowBlank="1" showInputMessage="1">
          <x14:formula1>
            <xm:f>'Lookup Admin'!$K$48:$K$51</xm:f>
          </x14:formula1>
          <xm:sqref>F12:F16</xm:sqref>
        </x14:dataValidation>
        <x14:dataValidation type="list" allowBlank="1" showInputMessage="1">
          <x14:formula1>
            <xm:f>'Lookup Admin'!$O$3:$O$350</xm:f>
          </x14:formula1>
          <xm:sqref>A4:B4</xm:sqref>
        </x14:dataValidation>
        <x14:dataValidation type="list" allowBlank="1" showInputMessage="1" showErrorMessage="1">
          <x14:formula1>
            <xm:f>'Lookup Admin'!$K$56:$K$61</xm:f>
          </x14:formula1>
          <xm:sqref>B8:E8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372"/>
  <sheetViews>
    <sheetView topLeftCell="G1" zoomScaleNormal="100" workbookViewId="0">
      <pane ySplit="6" topLeftCell="A7" activePane="bottomLeft" state="frozen"/>
      <selection activeCell="G1" sqref="G1"/>
      <selection pane="bottomLeft" activeCell="I8" sqref="I8"/>
    </sheetView>
  </sheetViews>
  <sheetFormatPr defaultColWidth="0" defaultRowHeight="15" zeroHeight="1" x14ac:dyDescent="0.25"/>
  <cols>
    <col min="1" max="6" width="9.140625" style="11" hidden="1" customWidth="1"/>
    <col min="7" max="7" width="9.42578125" style="28" bestFit="1" customWidth="1"/>
    <col min="8" max="8" width="49" style="11" customWidth="1"/>
    <col min="9" max="9" width="12.42578125" style="12" customWidth="1"/>
    <col min="10" max="10" width="7.140625" style="19" hidden="1" customWidth="1"/>
    <col min="11" max="11" width="11.140625" style="12" bestFit="1" customWidth="1"/>
    <col min="12" max="12" width="10.42578125" style="14" customWidth="1"/>
    <col min="13" max="13" width="10.5703125" style="12" customWidth="1"/>
    <col min="14" max="14" width="45.140625" style="11" customWidth="1"/>
    <col min="15" max="15" width="9.140625" style="11" hidden="1" customWidth="1"/>
    <col min="16" max="21" width="9.140625" style="28" hidden="1" customWidth="1"/>
    <col min="22" max="16384" width="9.140625" style="11" hidden="1"/>
  </cols>
  <sheetData>
    <row r="1" spans="1:21" ht="40.5" customHeight="1" x14ac:dyDescent="0.25">
      <c r="A1" s="31"/>
      <c r="B1" s="31"/>
      <c r="C1" s="31"/>
      <c r="D1" s="31"/>
      <c r="E1" s="31"/>
      <c r="F1" s="31"/>
      <c r="G1" s="199" t="str">
        <f>Supply_Details!A1</f>
        <v>Private Water Supply: Risk Assessment tool - Toilet Flushing</v>
      </c>
      <c r="H1" s="200"/>
      <c r="I1" s="200"/>
      <c r="J1" s="200"/>
      <c r="K1" s="200"/>
      <c r="L1" s="200"/>
      <c r="M1" s="200"/>
      <c r="N1" s="201"/>
    </row>
    <row r="2" spans="1:21" ht="15.75" x14ac:dyDescent="0.25">
      <c r="A2" s="31"/>
      <c r="B2" s="31"/>
      <c r="C2" s="31"/>
      <c r="D2" s="31"/>
      <c r="E2" s="31"/>
      <c r="F2" s="31"/>
      <c r="G2" s="204" t="str">
        <f>Supply_Details!B3</f>
        <v xml:space="preserve">Local Authority: </v>
      </c>
      <c r="H2" s="205"/>
      <c r="I2" s="206"/>
      <c r="J2" s="87"/>
      <c r="K2" s="204" t="str">
        <f>Supply_Details!D3</f>
        <v xml:space="preserve">Supply Reference: </v>
      </c>
      <c r="L2" s="205"/>
      <c r="M2" s="205"/>
      <c r="N2" s="206"/>
    </row>
    <row r="3" spans="1:21" ht="15.75" x14ac:dyDescent="0.25">
      <c r="A3" s="31"/>
      <c r="B3" s="31"/>
      <c r="C3" s="31"/>
      <c r="D3" s="31"/>
      <c r="E3" s="31"/>
      <c r="F3" s="31"/>
      <c r="G3" s="204" t="str">
        <f>Supply_Details!E2</f>
        <v xml:space="preserve">Supply Name &amp; Address: </v>
      </c>
      <c r="H3" s="205"/>
      <c r="I3" s="206"/>
      <c r="J3" s="87"/>
      <c r="K3" s="207">
        <f>Supply_Details!E6</f>
        <v>0</v>
      </c>
      <c r="L3" s="208"/>
      <c r="M3" s="208"/>
      <c r="N3" s="209"/>
    </row>
    <row r="4" spans="1:21" ht="15.75" x14ac:dyDescent="0.25">
      <c r="A4" s="31"/>
      <c r="B4" s="31"/>
      <c r="C4" s="31"/>
      <c r="D4" s="31"/>
      <c r="E4" s="31"/>
      <c r="F4" s="31"/>
      <c r="G4" s="212" t="s">
        <v>546</v>
      </c>
      <c r="H4" s="213"/>
      <c r="I4" s="213"/>
      <c r="J4" s="88"/>
      <c r="K4" s="210" t="s">
        <v>67</v>
      </c>
      <c r="L4" s="211"/>
      <c r="M4" s="27"/>
      <c r="N4" s="89"/>
    </row>
    <row r="5" spans="1:21" ht="15.75" customHeight="1" x14ac:dyDescent="0.25">
      <c r="A5" s="15"/>
      <c r="B5" s="15"/>
      <c r="C5" s="15"/>
      <c r="D5" s="15"/>
      <c r="E5" s="15"/>
      <c r="F5" s="15"/>
      <c r="G5" s="202" t="e">
        <f>VLOOKUP(M4,'Lookup Admin'!A:H,7,FALSE)</f>
        <v>#N/A</v>
      </c>
      <c r="H5" s="202"/>
      <c r="I5" s="202"/>
      <c r="J5" s="202"/>
      <c r="K5" s="202"/>
      <c r="L5" s="202"/>
      <c r="M5" s="202"/>
      <c r="N5" s="202"/>
    </row>
    <row r="6" spans="1:21" ht="31.5" x14ac:dyDescent="0.25">
      <c r="A6" s="15" t="s">
        <v>26</v>
      </c>
      <c r="B6" s="32" t="s">
        <v>421</v>
      </c>
      <c r="C6" s="32" t="s">
        <v>422</v>
      </c>
      <c r="D6" s="15" t="s">
        <v>423</v>
      </c>
      <c r="E6" s="15" t="s">
        <v>424</v>
      </c>
      <c r="F6" s="15" t="s">
        <v>42</v>
      </c>
      <c r="G6" s="90" t="s">
        <v>22</v>
      </c>
      <c r="H6" s="91" t="s">
        <v>23</v>
      </c>
      <c r="I6" s="90" t="s">
        <v>417</v>
      </c>
      <c r="J6" s="91"/>
      <c r="K6" s="90" t="s">
        <v>24</v>
      </c>
      <c r="L6" s="90" t="s">
        <v>25</v>
      </c>
      <c r="M6" s="90" t="s">
        <v>26</v>
      </c>
      <c r="N6" s="91" t="s">
        <v>27</v>
      </c>
    </row>
    <row r="7" spans="1:21" ht="15.75" x14ac:dyDescent="0.25">
      <c r="A7" s="15"/>
      <c r="B7" s="32"/>
      <c r="C7" s="32"/>
      <c r="D7" s="15"/>
      <c r="E7" s="15"/>
      <c r="F7" s="15"/>
      <c r="G7" s="214" t="s">
        <v>430</v>
      </c>
      <c r="H7" s="215"/>
      <c r="I7" s="90"/>
      <c r="J7" s="90"/>
      <c r="K7" s="90"/>
      <c r="L7" s="90"/>
      <c r="M7" s="90"/>
      <c r="N7" s="92"/>
    </row>
    <row r="8" spans="1:21" ht="30" x14ac:dyDescent="0.25">
      <c r="A8" s="30" t="str">
        <f>IF(M8="VH",C8,IF(M8="H",B8,IF(M8="M",D8,IF(M8="L",E8,IF(M8="TBC",F8)))))</f>
        <v>TBC1</v>
      </c>
      <c r="B8" s="30" t="str">
        <f>CONCATENATE("H",(COUNTIF($M8:M$8,"H")))</f>
        <v>H0</v>
      </c>
      <c r="C8" s="30" t="str">
        <f>CONCATENATE("VH",(COUNTIF($M8:M$8,"VH")))</f>
        <v>VH0</v>
      </c>
      <c r="D8" s="30" t="str">
        <f>CONCATENATE("M",(COUNTIF($M8:N$8,"M")))</f>
        <v>M0</v>
      </c>
      <c r="E8" s="30" t="str">
        <f>CONCATENATE("L",(COUNTIF($M8:N$8,"L")))</f>
        <v>L0</v>
      </c>
      <c r="F8" s="30" t="str">
        <f>CONCATENATE("TBC",(COUNTIF($M8:N$8,"TBC")))</f>
        <v>TBC1</v>
      </c>
      <c r="G8" s="12" t="str">
        <f>'Lookup Admin'!A2</f>
        <v>A0</v>
      </c>
      <c r="H8" s="61" t="str">
        <f>'Lookup Admin'!F2</f>
        <v>Have there been any changes since risk assessment last carried out?</v>
      </c>
      <c r="I8" s="66" t="s">
        <v>42</v>
      </c>
      <c r="J8" s="13" t="str">
        <f>IF(I8="N/A","N/A",IF(I8=VLOOKUP(G8,'Lookup Admin'!A:C,3,FALSE),"H",""))</f>
        <v/>
      </c>
      <c r="K8" s="94">
        <v>5</v>
      </c>
      <c r="L8" s="1"/>
      <c r="M8" s="93" t="str">
        <f>IF(I8="TBC",IF(I8="N/A","","TBC"),IF(J8="H",IF(K8="","Likelihood Required",IF(K8*L8&lt;$U$10,"L", IF(K8*L8&lt;$U$11,"M",IF(K8*L8&lt;=$U$12,"H","VH")))),""))</f>
        <v>TBC</v>
      </c>
      <c r="N8" s="95"/>
      <c r="P8" s="48"/>
      <c r="Q8" s="48"/>
      <c r="R8" s="48"/>
      <c r="S8" s="48"/>
      <c r="T8" s="48"/>
      <c r="U8" s="48"/>
    </row>
    <row r="9" spans="1:21" ht="60" x14ac:dyDescent="0.25">
      <c r="A9" s="30" t="str">
        <f>IF(M9="VH",C9,IF(M9="H",B9,IF(M9="M",D9,IF(M9="L",E9,IF(M9="TBC",F9)))))</f>
        <v>TBC2</v>
      </c>
      <c r="B9" s="30" t="str">
        <f>CONCATENATE("H",(COUNTIF($M$8:M9,"H")))</f>
        <v>H0</v>
      </c>
      <c r="C9" s="30" t="str">
        <f>CONCATENATE("VH",(COUNTIF($M$8:M9,"VH")))</f>
        <v>VH0</v>
      </c>
      <c r="D9" s="30" t="str">
        <f>CONCATENATE("M",(COUNTIF($M$8:N9,"M")))</f>
        <v>M0</v>
      </c>
      <c r="E9" s="30" t="str">
        <f>CONCATENATE("L",(COUNTIF($M$8:N9,"L")))</f>
        <v>L0</v>
      </c>
      <c r="F9" s="30" t="str">
        <f>CONCATENATE("TBC",(COUNTIF($M$8:N9,"TBC")))</f>
        <v>TBC2</v>
      </c>
      <c r="G9" s="12" t="str">
        <f>'Lookup Admin'!A3</f>
        <v>A1</v>
      </c>
      <c r="H9" s="61" t="str">
        <f>'Lookup Admin'!F3</f>
        <v>Is there a site plan and/or schematic showing location of source, chambers, tanks, distribution network including valves, pipes, consumer premises etc.?</v>
      </c>
      <c r="I9" s="66" t="s">
        <v>42</v>
      </c>
      <c r="J9" s="13" t="str">
        <f>IF(I9="N/A","N/A",IF(I9=VLOOKUP(G9,'Lookup Admin'!A:C,3,FALSE),"H",""))</f>
        <v/>
      </c>
      <c r="K9" s="94">
        <v>5</v>
      </c>
      <c r="L9" s="94">
        <f>VLOOKUP(G9,'Lookup Admin'!A:D,4,FALSE)</f>
        <v>5</v>
      </c>
      <c r="M9" s="93" t="str">
        <f t="shared" ref="M9:M14" si="0">IF(I9="TBC",IF(I9="N/A","","TBC"),IF(J9="H",IF(K9="","Likelihood Required",IF(K9*L9&lt;$U$10,"L", IF(K9*L9&lt;$U$11,"M",IF(K9*L9&lt;=$U$12,"H","VH")))),""))</f>
        <v>TBC</v>
      </c>
      <c r="N9" s="96"/>
      <c r="O9" s="11">
        <v>1</v>
      </c>
      <c r="P9" s="28" t="s">
        <v>41</v>
      </c>
      <c r="Q9" s="28" t="s">
        <v>42</v>
      </c>
      <c r="R9" s="203" t="s">
        <v>52</v>
      </c>
      <c r="S9" s="203"/>
      <c r="T9" s="203"/>
      <c r="U9" s="203"/>
    </row>
    <row r="10" spans="1:21" ht="45" x14ac:dyDescent="0.25">
      <c r="A10" s="30" t="str">
        <f t="shared" ref="A10:A14" si="1">IF(M10="VH",C10,IF(M10="H",B10,IF(M10="M",D10,IF(M10="L",E10,IF(M10="TBC",F10)))))</f>
        <v>TBC3</v>
      </c>
      <c r="B10" s="30" t="str">
        <f>CONCATENATE("H",(COUNTIF($M$8:M10,"H")))</f>
        <v>H0</v>
      </c>
      <c r="C10" s="30" t="str">
        <f>CONCATENATE("VH",(COUNTIF($M$8:M10,"VH")))</f>
        <v>VH0</v>
      </c>
      <c r="D10" s="30" t="str">
        <f>CONCATENATE("M",(COUNTIF($M$8:N10,"M")))</f>
        <v>M0</v>
      </c>
      <c r="E10" s="30" t="str">
        <f>CONCATENATE("L",(COUNTIF($M$8:N10,"L")))</f>
        <v>L0</v>
      </c>
      <c r="F10" s="30" t="str">
        <f>CONCATENATE("TBC",(COUNTIF($M$8:N10,"TBC")))</f>
        <v>TBC3</v>
      </c>
      <c r="G10" s="12" t="str">
        <f>'Lookup Admin'!A4</f>
        <v>A2</v>
      </c>
      <c r="H10" s="61" t="str">
        <f>'Lookup Admin'!F4</f>
        <v>Are there any procedures and/or written records for the supply (i.e. for checks, monitoring or maintenance, etc.)?</v>
      </c>
      <c r="I10" s="66" t="s">
        <v>42</v>
      </c>
      <c r="J10" s="13" t="str">
        <f>IF(I10="N/A","N/A",IF(I10=VLOOKUP(G10,'Lookup Admin'!A:C,3,FALSE),"H",""))</f>
        <v/>
      </c>
      <c r="K10" s="94">
        <v>5</v>
      </c>
      <c r="L10" s="94">
        <f>VLOOKUP(G10,'Lookup Admin'!A:D,4,FALSE)</f>
        <v>5</v>
      </c>
      <c r="M10" s="93" t="str">
        <f t="shared" si="0"/>
        <v>TBC</v>
      </c>
      <c r="N10" s="96"/>
      <c r="O10" s="11">
        <v>2</v>
      </c>
      <c r="P10" s="28" t="s">
        <v>40</v>
      </c>
      <c r="Q10" s="28" t="s">
        <v>59</v>
      </c>
      <c r="R10" s="28" t="s">
        <v>44</v>
      </c>
      <c r="T10" s="28" t="s">
        <v>45</v>
      </c>
      <c r="U10" s="28">
        <v>6</v>
      </c>
    </row>
    <row r="11" spans="1:21" ht="30" x14ac:dyDescent="0.25">
      <c r="A11" s="30" t="str">
        <f t="shared" si="1"/>
        <v>TBC4</v>
      </c>
      <c r="B11" s="30" t="str">
        <f>CONCATENATE("H",(COUNTIF($M$8:M11,"H")))</f>
        <v>H0</v>
      </c>
      <c r="C11" s="30" t="str">
        <f>CONCATENATE("VH",(COUNTIF($M$8:M11,"VH")))</f>
        <v>VH0</v>
      </c>
      <c r="D11" s="30" t="str">
        <f>CONCATENATE("M",(COUNTIF($M$8:N11,"M")))</f>
        <v>M0</v>
      </c>
      <c r="E11" s="30" t="str">
        <f>CONCATENATE("L",(COUNTIF($M$8:N11,"L")))</f>
        <v>L0</v>
      </c>
      <c r="F11" s="30" t="str">
        <f>CONCATENATE("TBC",(COUNTIF($M$8:N11,"TBC")))</f>
        <v>TBC4</v>
      </c>
      <c r="G11" s="12" t="str">
        <f>'Lookup Admin'!A5</f>
        <v>A3</v>
      </c>
      <c r="H11" s="61" t="str">
        <f>'Lookup Admin'!F5</f>
        <v>Are there any manufacturers' instructions for the equipment on the supply?</v>
      </c>
      <c r="I11" s="66" t="s">
        <v>42</v>
      </c>
      <c r="J11" s="13" t="str">
        <f>IF(I11="N/A","N/A",IF(I11=VLOOKUP(G11,'Lookup Admin'!A:C,3,FALSE),"H",""))</f>
        <v/>
      </c>
      <c r="K11" s="94">
        <v>5</v>
      </c>
      <c r="L11" s="94">
        <f>VLOOKUP(G11,'Lookup Admin'!A:D,4,FALSE)</f>
        <v>5</v>
      </c>
      <c r="M11" s="93" t="str">
        <f t="shared" si="0"/>
        <v>TBC</v>
      </c>
      <c r="N11" s="96"/>
      <c r="O11" s="11">
        <v>3</v>
      </c>
      <c r="P11" s="28" t="s">
        <v>42</v>
      </c>
      <c r="Q11" s="28" t="s">
        <v>58</v>
      </c>
      <c r="R11" s="28" t="s">
        <v>46</v>
      </c>
      <c r="S11" s="28">
        <v>6</v>
      </c>
      <c r="T11" s="28" t="s">
        <v>47</v>
      </c>
      <c r="U11" s="28">
        <v>11</v>
      </c>
    </row>
    <row r="12" spans="1:21" ht="30" x14ac:dyDescent="0.25">
      <c r="A12" s="30" t="str">
        <f t="shared" si="1"/>
        <v>TBC5</v>
      </c>
      <c r="B12" s="30" t="str">
        <f>CONCATENATE("H",(COUNTIF($M$8:M12,"H")))</f>
        <v>H0</v>
      </c>
      <c r="C12" s="30" t="str">
        <f>CONCATENATE("VH",(COUNTIF($M$8:M12,"VH")))</f>
        <v>VH0</v>
      </c>
      <c r="D12" s="30" t="str">
        <f>CONCATENATE("M",(COUNTIF($M$8:N12,"M")))</f>
        <v>M0</v>
      </c>
      <c r="E12" s="30" t="str">
        <f>CONCATENATE("L",(COUNTIF($M$8:N12,"L")))</f>
        <v>L0</v>
      </c>
      <c r="F12" s="30" t="str">
        <f>CONCATENATE("TBC",(COUNTIF($M$8:N12,"TBC")))</f>
        <v>TBC5</v>
      </c>
      <c r="G12" s="12" t="str">
        <f>'Lookup Admin'!A6</f>
        <v>A4</v>
      </c>
      <c r="H12" s="61" t="str">
        <f>'Lookup Admin'!F6</f>
        <v xml:space="preserve">Is there an emergency plan for the provision of an alternative water supply? </v>
      </c>
      <c r="I12" s="66" t="s">
        <v>42</v>
      </c>
      <c r="J12" s="13" t="str">
        <f>IF(I12="N/A","N/A",IF(I12=VLOOKUP(G12,'Lookup Admin'!A:C,3,FALSE),"H",""))</f>
        <v/>
      </c>
      <c r="K12" s="94">
        <v>5</v>
      </c>
      <c r="L12" s="94">
        <f>VLOOKUP(G12,'Lookup Admin'!A:D,4,FALSE)</f>
        <v>5</v>
      </c>
      <c r="M12" s="93" t="str">
        <f t="shared" si="0"/>
        <v>TBC</v>
      </c>
      <c r="N12" s="96"/>
      <c r="O12" s="11">
        <v>4</v>
      </c>
      <c r="P12" s="28" t="s">
        <v>43</v>
      </c>
      <c r="Q12" s="28" t="s">
        <v>57</v>
      </c>
      <c r="R12" s="28" t="s">
        <v>48</v>
      </c>
      <c r="S12" s="28">
        <v>11</v>
      </c>
      <c r="U12" s="28">
        <v>15</v>
      </c>
    </row>
    <row r="13" spans="1:21" ht="30" x14ac:dyDescent="0.25">
      <c r="A13" s="30" t="str">
        <f t="shared" si="1"/>
        <v>TBC6</v>
      </c>
      <c r="B13" s="30" t="str">
        <f>CONCATENATE("H",(COUNTIF($M$8:M13,"H")))</f>
        <v>H0</v>
      </c>
      <c r="C13" s="30" t="str">
        <f>CONCATENATE("VH",(COUNTIF($M$8:M13,"VH")))</f>
        <v>VH0</v>
      </c>
      <c r="D13" s="30" t="str">
        <f>CONCATENATE("M",(COUNTIF($M$8:N13,"M")))</f>
        <v>M0</v>
      </c>
      <c r="E13" s="30" t="str">
        <f>CONCATENATE("L",(COUNTIF($M$8:N13,"L")))</f>
        <v>L0</v>
      </c>
      <c r="F13" s="30" t="str">
        <f>CONCATENATE("TBC",(COUNTIF($M$8:N13,"TBC")))</f>
        <v>TBC6</v>
      </c>
      <c r="G13" s="12" t="str">
        <f>'Lookup Admin'!A7</f>
        <v>A5</v>
      </c>
      <c r="H13" s="61" t="str">
        <f>'Lookup Admin'!F7</f>
        <v xml:space="preserve">Has the owner or operators had appropriate training for the supply? </v>
      </c>
      <c r="I13" s="66" t="s">
        <v>42</v>
      </c>
      <c r="J13" s="13" t="str">
        <f>IF(I13="N/A","N/A",IF(I13=VLOOKUP(G13,'Lookup Admin'!A:C,3,FALSE),"H",""))</f>
        <v/>
      </c>
      <c r="K13" s="94">
        <v>5</v>
      </c>
      <c r="L13" s="94">
        <f>VLOOKUP(G13,'Lookup Admin'!A:D,4,FALSE)</f>
        <v>5</v>
      </c>
      <c r="M13" s="93" t="str">
        <f t="shared" si="0"/>
        <v>TBC</v>
      </c>
      <c r="N13" s="96"/>
      <c r="O13" s="11">
        <v>5</v>
      </c>
      <c r="Q13" s="28" t="s">
        <v>56</v>
      </c>
      <c r="R13" s="28" t="s">
        <v>49</v>
      </c>
      <c r="T13" s="28" t="s">
        <v>50</v>
      </c>
      <c r="U13" s="28">
        <v>15</v>
      </c>
    </row>
    <row r="14" spans="1:21" ht="30" x14ac:dyDescent="0.25">
      <c r="A14" s="30" t="str">
        <f t="shared" si="1"/>
        <v>TBC7</v>
      </c>
      <c r="B14" s="30" t="str">
        <f>CONCATENATE("H",(COUNTIF($M$8:M14,"H")))</f>
        <v>H0</v>
      </c>
      <c r="C14" s="30" t="str">
        <f>CONCATENATE("VH",(COUNTIF($M$8:M14,"VH")))</f>
        <v>VH0</v>
      </c>
      <c r="D14" s="30" t="str">
        <f>CONCATENATE("M",(COUNTIF($M$8:N14,"M")))</f>
        <v>M0</v>
      </c>
      <c r="E14" s="30" t="str">
        <f>CONCATENATE("L",(COUNTIF($M$8:N14,"L")))</f>
        <v>L0</v>
      </c>
      <c r="F14" s="30" t="str">
        <f>CONCATENATE("TBC",(COUNTIF($M$8:N14,"TBC")))</f>
        <v>TBC7</v>
      </c>
      <c r="G14" s="12" t="str">
        <f>'Lookup Admin'!A8</f>
        <v>A6</v>
      </c>
      <c r="H14" s="61" t="str">
        <f>'Lookup Admin'!F8</f>
        <v>Does the sampling history identify the presence of any hazards?</v>
      </c>
      <c r="I14" s="66" t="s">
        <v>42</v>
      </c>
      <c r="J14" s="13" t="str">
        <f>IF(I14="N/A","N/A",IF(I14=VLOOKUP(G14,'Lookup Admin'!A:C,3,FALSE),"H",""))</f>
        <v/>
      </c>
      <c r="K14" s="94">
        <v>5</v>
      </c>
      <c r="L14" s="94">
        <f>VLOOKUP(G14,'Lookup Admin'!A:D,4,FALSE)</f>
        <v>5</v>
      </c>
      <c r="M14" s="93" t="str">
        <f t="shared" si="0"/>
        <v>TBC</v>
      </c>
      <c r="N14" s="96"/>
    </row>
    <row r="15" spans="1:21" ht="30" x14ac:dyDescent="0.25">
      <c r="A15" s="30" t="str">
        <f t="shared" ref="A15:A20" si="2">IF(M15="VH",C15,IF(M15="H",B15,IF(M15="M",D15,IF(M15="L",E15,IF(M15="TBC",F15)))))</f>
        <v>TBC8</v>
      </c>
      <c r="B15" s="30" t="str">
        <f>CONCATENATE("H",(COUNTIF($M$8:M15,"H")))</f>
        <v>H0</v>
      </c>
      <c r="C15" s="30" t="str">
        <f>CONCATENATE("VH",(COUNTIF($M$8:M15,"VH")))</f>
        <v>VH0</v>
      </c>
      <c r="D15" s="30" t="str">
        <f>CONCATENATE("M",(COUNTIF($M$8:N15,"M")))</f>
        <v>M0</v>
      </c>
      <c r="E15" s="30" t="str">
        <f>CONCATENATE("L",(COUNTIF($M$8:N15,"L")))</f>
        <v>L0</v>
      </c>
      <c r="F15" s="30" t="str">
        <f>CONCATENATE("TBC",(COUNTIF($M$8:N15,"TBC")))</f>
        <v>TBC8</v>
      </c>
      <c r="G15" s="12" t="str">
        <f>'Lookup Admin'!A9</f>
        <v>A7</v>
      </c>
      <c r="H15" s="61" t="str">
        <f>'Lookup Admin'!F9</f>
        <v>Is there a documented contingency plan for periods of insufficiency?</v>
      </c>
      <c r="I15" s="66" t="s">
        <v>42</v>
      </c>
      <c r="J15" s="13" t="str">
        <f>IF(I15="N/A","N/A",IF(I15=VLOOKUP(G15,'Lookup Admin'!A:C,3,FALSE),"H",""))</f>
        <v/>
      </c>
      <c r="K15" s="94">
        <v>5</v>
      </c>
      <c r="L15" s="94">
        <f>VLOOKUP(G15,'Lookup Admin'!A:D,4,FALSE)</f>
        <v>5</v>
      </c>
      <c r="M15" s="93" t="str">
        <f t="shared" ref="M15:M21" si="3">IF(I15="TBC",IF(I15="N/A","","TBC"),IF(J15="H",IF(K15="","Likelihood Required",IF(K15*L15&lt;$U$10,"L", IF(K15*L15&lt;$U$11,"M",IF(K15*L15&lt;=$U$12,"H","VH")))),""))</f>
        <v>TBC</v>
      </c>
      <c r="N15" s="96"/>
      <c r="P15" s="70"/>
      <c r="Q15" s="70"/>
      <c r="R15" s="70"/>
      <c r="S15" s="70"/>
      <c r="T15" s="70"/>
      <c r="U15" s="70"/>
    </row>
    <row r="16" spans="1:21" ht="30" x14ac:dyDescent="0.25">
      <c r="A16" s="30" t="str">
        <f t="shared" si="2"/>
        <v>TBC9</v>
      </c>
      <c r="B16" s="30" t="str">
        <f>CONCATENATE("H",(COUNTIF($M$8:M16,"H")))</f>
        <v>H0</v>
      </c>
      <c r="C16" s="30" t="str">
        <f>CONCATENATE("VH",(COUNTIF($M$8:M16,"VH")))</f>
        <v>VH0</v>
      </c>
      <c r="D16" s="30" t="str">
        <f>CONCATENATE("M",(COUNTIF($M$8:N16,"M")))</f>
        <v>M0</v>
      </c>
      <c r="E16" s="30" t="str">
        <f>CONCATENATE("L",(COUNTIF($M$8:N16,"L")))</f>
        <v>L0</v>
      </c>
      <c r="F16" s="30" t="str">
        <f>CONCATENATE("TBC",(COUNTIF($M$8:N16,"TBC")))</f>
        <v>TBC9</v>
      </c>
      <c r="G16" s="12" t="str">
        <f>'Lookup Admin'!A10</f>
        <v>A8</v>
      </c>
      <c r="H16" s="61" t="str">
        <f>'Lookup Admin'!F10</f>
        <v>Is there a documented contingency plan in the event of power failure, equipment failure?</v>
      </c>
      <c r="I16" s="66" t="s">
        <v>42</v>
      </c>
      <c r="J16" s="13" t="str">
        <f>IF(I16="N/A","N/A",IF(I16=VLOOKUP(G16,'Lookup Admin'!A:C,3,FALSE),"H",""))</f>
        <v/>
      </c>
      <c r="K16" s="94">
        <v>5</v>
      </c>
      <c r="L16" s="94">
        <f>VLOOKUP(G16,'Lookup Admin'!A:D,4,FALSE)</f>
        <v>5</v>
      </c>
      <c r="M16" s="93" t="str">
        <f t="shared" si="3"/>
        <v>TBC</v>
      </c>
      <c r="N16" s="96"/>
      <c r="P16" s="70"/>
      <c r="Q16" s="70"/>
      <c r="R16" s="70"/>
      <c r="S16" s="70"/>
      <c r="T16" s="70"/>
      <c r="U16" s="70"/>
    </row>
    <row r="17" spans="1:21" ht="30" x14ac:dyDescent="0.25">
      <c r="A17" s="30" t="str">
        <f t="shared" si="2"/>
        <v>TBC10</v>
      </c>
      <c r="B17" s="30" t="str">
        <f>CONCATENATE("H",(COUNTIF($M$8:M17,"H")))</f>
        <v>H0</v>
      </c>
      <c r="C17" s="30" t="str">
        <f>CONCATENATE("VH",(COUNTIF($M$8:M17,"VH")))</f>
        <v>VH0</v>
      </c>
      <c r="D17" s="30" t="str">
        <f>CONCATENATE("M",(COUNTIF($M$8:N17,"M")))</f>
        <v>M0</v>
      </c>
      <c r="E17" s="30" t="str">
        <f>CONCATENATE("L",(COUNTIF($M$8:N17,"L")))</f>
        <v>L0</v>
      </c>
      <c r="F17" s="30" t="str">
        <f>CONCATENATE("TBC",(COUNTIF($M$8:N17,"TBC")))</f>
        <v>TBC10</v>
      </c>
      <c r="G17" s="12" t="str">
        <f>'Lookup Admin'!A11</f>
        <v>A9</v>
      </c>
      <c r="H17" s="61" t="str">
        <f>'Lookup Admin'!F11</f>
        <v>Is there a person or company nominated as having control of the supply?</v>
      </c>
      <c r="I17" s="66" t="s">
        <v>42</v>
      </c>
      <c r="J17" s="13" t="str">
        <f>IF(I17="N/A","N/A",IF(I17=VLOOKUP(G17,'Lookup Admin'!A:C,3,FALSE),"H",""))</f>
        <v/>
      </c>
      <c r="K17" s="94">
        <v>5</v>
      </c>
      <c r="L17" s="94">
        <f>VLOOKUP(G17,'Lookup Admin'!A:D,4,FALSE)</f>
        <v>5</v>
      </c>
      <c r="M17" s="93" t="str">
        <f t="shared" si="3"/>
        <v>TBC</v>
      </c>
      <c r="N17" s="96"/>
      <c r="P17" s="70"/>
      <c r="Q17" s="70"/>
      <c r="R17" s="70"/>
      <c r="S17" s="70"/>
      <c r="T17" s="70"/>
      <c r="U17" s="70"/>
    </row>
    <row r="18" spans="1:21" ht="15.75" x14ac:dyDescent="0.25">
      <c r="A18" s="30" t="str">
        <f t="shared" si="2"/>
        <v>TBC11</v>
      </c>
      <c r="B18" s="30" t="str">
        <f>CONCATENATE("H",(COUNTIF($M$8:M18,"H")))</f>
        <v>H0</v>
      </c>
      <c r="C18" s="30" t="str">
        <f>CONCATENATE("VH",(COUNTIF($M$8:M18,"VH")))</f>
        <v>VH0</v>
      </c>
      <c r="D18" s="30" t="str">
        <f>CONCATENATE("M",(COUNTIF($M$8:N18,"M")))</f>
        <v>M0</v>
      </c>
      <c r="E18" s="30" t="str">
        <f>CONCATENATE("L",(COUNTIF($M$8:N18,"L")))</f>
        <v>L0</v>
      </c>
      <c r="F18" s="30" t="str">
        <f>CONCATENATE("TBC",(COUNTIF($M$8:N18,"TBC")))</f>
        <v>TBC11</v>
      </c>
      <c r="G18" s="12" t="str">
        <f>'Lookup Admin'!A12</f>
        <v>A10</v>
      </c>
      <c r="H18" s="61" t="str">
        <f>'Lookup Admin'!F12</f>
        <v xml:space="preserve">Is any storage of water appropriately sized </v>
      </c>
      <c r="I18" s="66" t="s">
        <v>42</v>
      </c>
      <c r="J18" s="13" t="str">
        <f>IF(I18="N/A","N/A",IF(I18=VLOOKUP(G18,'Lookup Admin'!A:C,3,FALSE),"H",""))</f>
        <v/>
      </c>
      <c r="K18" s="94">
        <v>5</v>
      </c>
      <c r="L18" s="94">
        <f>VLOOKUP(G18,'Lookup Admin'!A:D,4,FALSE)</f>
        <v>5</v>
      </c>
      <c r="M18" s="93" t="str">
        <f t="shared" si="3"/>
        <v>TBC</v>
      </c>
      <c r="N18" s="96"/>
      <c r="P18" s="70"/>
      <c r="Q18" s="70"/>
      <c r="R18" s="70"/>
      <c r="S18" s="70"/>
      <c r="T18" s="70"/>
      <c r="U18" s="70"/>
    </row>
    <row r="19" spans="1:21" ht="30" x14ac:dyDescent="0.25">
      <c r="A19" s="30" t="str">
        <f t="shared" si="2"/>
        <v>TBC12</v>
      </c>
      <c r="B19" s="30" t="str">
        <f>CONCATENATE("H",(COUNTIF($M$8:M19,"H")))</f>
        <v>H0</v>
      </c>
      <c r="C19" s="30" t="str">
        <f>CONCATENATE("VH",(COUNTIF($M$8:M19,"VH")))</f>
        <v>VH0</v>
      </c>
      <c r="D19" s="30" t="str">
        <f>CONCATENATE("M",(COUNTIF($M$8:N19,"M")))</f>
        <v>M0</v>
      </c>
      <c r="E19" s="30" t="str">
        <f>CONCATENATE("L",(COUNTIF($M$8:N19,"L")))</f>
        <v>L0</v>
      </c>
      <c r="F19" s="30" t="str">
        <f>CONCATENATE("TBC",(COUNTIF($M$8:N19,"TBC")))</f>
        <v>TBC12</v>
      </c>
      <c r="G19" s="12" t="str">
        <f>'Lookup Admin'!A13</f>
        <v>A11</v>
      </c>
      <c r="H19" s="61" t="str">
        <f>'Lookup Admin'!F13</f>
        <v>are storage tanks covered and protected from ingress?</v>
      </c>
      <c r="I19" s="66" t="s">
        <v>42</v>
      </c>
      <c r="J19" s="13" t="str">
        <f>IF(I19="N/A","N/A",IF(I19=VLOOKUP(G19,'Lookup Admin'!A:C,3,FALSE),"H",""))</f>
        <v/>
      </c>
      <c r="K19" s="94">
        <v>5</v>
      </c>
      <c r="L19" s="94">
        <f>VLOOKUP(G19,'Lookup Admin'!A:D,4,FALSE)</f>
        <v>5</v>
      </c>
      <c r="M19" s="93" t="str">
        <f t="shared" si="3"/>
        <v>TBC</v>
      </c>
      <c r="N19" s="96"/>
      <c r="P19" s="70"/>
      <c r="Q19" s="70"/>
      <c r="R19" s="70"/>
      <c r="S19" s="70"/>
      <c r="T19" s="70"/>
      <c r="U19" s="70"/>
    </row>
    <row r="20" spans="1:21" ht="30" x14ac:dyDescent="0.25">
      <c r="A20" s="30" t="str">
        <f t="shared" si="2"/>
        <v>TBC13</v>
      </c>
      <c r="B20" s="30" t="str">
        <f>CONCATENATE("H",(COUNTIF($M$8:M20,"H")))</f>
        <v>H0</v>
      </c>
      <c r="C20" s="30" t="str">
        <f>CONCATENATE("VH",(COUNTIF($M$8:M20,"VH")))</f>
        <v>VH0</v>
      </c>
      <c r="D20" s="30" t="str">
        <f>CONCATENATE("M",(COUNTIF($M$8:N20,"M")))</f>
        <v>M0</v>
      </c>
      <c r="E20" s="30" t="str">
        <f>CONCATENATE("L",(COUNTIF($M$8:N20,"L")))</f>
        <v>L0</v>
      </c>
      <c r="F20" s="30" t="str">
        <f>CONCATENATE("TBC",(COUNTIF($M$8:N20,"TBC")))</f>
        <v>TBC13</v>
      </c>
      <c r="G20" s="12" t="str">
        <f>'Lookup Admin'!A14</f>
        <v>A12</v>
      </c>
      <c r="H20" s="61" t="str">
        <f>'Lookup Admin'!F14</f>
        <v>does pipework go straight from source to cistern (ie no connections to other systems or taps)</v>
      </c>
      <c r="I20" s="66" t="s">
        <v>42</v>
      </c>
      <c r="J20" s="13" t="str">
        <f>IF(I20="N/A","N/A",IF(I20=VLOOKUP(G20,'Lookup Admin'!A:C,3,FALSE),"H",""))</f>
        <v/>
      </c>
      <c r="K20" s="94">
        <v>5</v>
      </c>
      <c r="L20" s="94">
        <f>VLOOKUP(G20,'Lookup Admin'!A:D,4,FALSE)</f>
        <v>5</v>
      </c>
      <c r="M20" s="93" t="str">
        <f t="shared" si="3"/>
        <v>TBC</v>
      </c>
      <c r="N20" s="96"/>
      <c r="P20" s="70"/>
      <c r="Q20" s="70"/>
      <c r="R20" s="70"/>
      <c r="S20" s="70"/>
      <c r="T20" s="70"/>
      <c r="U20" s="70"/>
    </row>
    <row r="21" spans="1:21" ht="30" x14ac:dyDescent="0.25">
      <c r="A21" s="30" t="str">
        <f t="shared" ref="A21:A24" si="4">IF(M21="VH",C21,IF(M21="H",B21,IF(M21="M",D21,IF(M21="L",E21,IF(M21="TBC",F21)))))</f>
        <v>TBC14</v>
      </c>
      <c r="B21" s="30" t="str">
        <f>CONCATENATE("H",(COUNTIF($M$8:M21,"H")))</f>
        <v>H0</v>
      </c>
      <c r="C21" s="30" t="str">
        <f>CONCATENATE("VH",(COUNTIF($M$8:M21,"VH")))</f>
        <v>VH0</v>
      </c>
      <c r="D21" s="30" t="str">
        <f>CONCATENATE("M",(COUNTIF($M$8:N21,"M")))</f>
        <v>M0</v>
      </c>
      <c r="E21" s="30" t="str">
        <f>CONCATENATE("L",(COUNTIF($M$8:N21,"L")))</f>
        <v>L0</v>
      </c>
      <c r="F21" s="30" t="str">
        <f>CONCATENATE("TBC",(COUNTIF($M$8:N21,"TBC")))</f>
        <v>TBC14</v>
      </c>
      <c r="G21" s="12" t="str">
        <f>'Lookup Admin'!A15</f>
        <v>A13</v>
      </c>
      <c r="H21" s="61" t="str">
        <f>'Lookup Admin'!F15</f>
        <v xml:space="preserve">Are there concerns about the quality of source based on sample data </v>
      </c>
      <c r="I21" s="66" t="s">
        <v>42</v>
      </c>
      <c r="J21" s="13" t="str">
        <f>IF(I21="N/A","N/A",IF(I21=VLOOKUP(G21,'Lookup Admin'!A:C,3,FALSE),"H",""))</f>
        <v/>
      </c>
      <c r="K21" s="94">
        <v>5</v>
      </c>
      <c r="L21" s="94">
        <f>VLOOKUP(G21,'Lookup Admin'!A:D,4,FALSE)</f>
        <v>5</v>
      </c>
      <c r="M21" s="93" t="str">
        <f t="shared" si="3"/>
        <v>TBC</v>
      </c>
      <c r="N21" s="96"/>
      <c r="P21" s="70"/>
      <c r="Q21" s="70"/>
      <c r="R21" s="70"/>
      <c r="S21" s="70"/>
      <c r="T21" s="70"/>
      <c r="U21" s="70"/>
    </row>
    <row r="22" spans="1:21" ht="15.75" x14ac:dyDescent="0.25">
      <c r="A22" s="30" t="b">
        <f t="shared" si="4"/>
        <v>0</v>
      </c>
      <c r="B22" s="30" t="str">
        <f>CONCATENATE("H",(COUNTIF($M$8:M22,"H")))</f>
        <v>H0</v>
      </c>
      <c r="C22" s="30" t="str">
        <f>CONCATENATE("VH",(COUNTIF($M$8:M22,"VH")))</f>
        <v>VH0</v>
      </c>
      <c r="D22" s="30" t="str">
        <f>CONCATENATE("M",(COUNTIF($M$8:N22,"M")))</f>
        <v>M0</v>
      </c>
      <c r="E22" s="30" t="str">
        <f>CONCATENATE("L",(COUNTIF($M$8:N22,"L")))</f>
        <v>L0</v>
      </c>
      <c r="F22" s="30" t="str">
        <f>CONCATENATE("TBC",(COUNTIF($M$8:N22,"TBC")))</f>
        <v>TBC14</v>
      </c>
      <c r="G22" s="12" t="str">
        <f>'Lookup Admin'!A16</f>
        <v>A14</v>
      </c>
      <c r="H22" s="62"/>
      <c r="I22" s="66" t="s">
        <v>43</v>
      </c>
      <c r="J22" s="13" t="str">
        <f>IF(I22="N/A","N/A",IF(I22=VLOOKUP(G22,'Lookup Admin'!A:C,3,FALSE),"H",""))</f>
        <v>N/A</v>
      </c>
      <c r="K22" s="66"/>
      <c r="L22" s="66"/>
      <c r="M22" s="93" t="str">
        <f>IF(I22="TBC",IF(I22="N/A","","TBC"),IF(J22="H",IF(K22="","Likelihood Required",IF(K22*L22&lt;$U$10,"L", IF(K22*L22&lt;$U$11,"M",IF(K22*L22&lt;=$U$12,"H","VH")))),""))</f>
        <v/>
      </c>
      <c r="N22" s="96"/>
      <c r="P22" s="72"/>
      <c r="Q22" s="72"/>
      <c r="R22" s="72"/>
      <c r="S22" s="72"/>
      <c r="T22" s="72"/>
      <c r="U22" s="72"/>
    </row>
    <row r="23" spans="1:21" ht="15.75" x14ac:dyDescent="0.25">
      <c r="A23" s="30" t="b">
        <f t="shared" si="4"/>
        <v>0</v>
      </c>
      <c r="B23" s="30" t="str">
        <f>CONCATENATE("H",(COUNTIF($M$8:M23,"H")))</f>
        <v>H0</v>
      </c>
      <c r="C23" s="30" t="str">
        <f>CONCATENATE("VH",(COUNTIF($M$8:M23,"VH")))</f>
        <v>VH0</v>
      </c>
      <c r="D23" s="30" t="str">
        <f>CONCATENATE("M",(COUNTIF($M$8:N23,"M")))</f>
        <v>M0</v>
      </c>
      <c r="E23" s="30" t="str">
        <f>CONCATENATE("L",(COUNTIF($M$8:N23,"L")))</f>
        <v>L0</v>
      </c>
      <c r="F23" s="30" t="str">
        <f>CONCATENATE("TBC",(COUNTIF($M$8:N23,"TBC")))</f>
        <v>TBC14</v>
      </c>
      <c r="G23" s="65" t="str">
        <f>'Lookup Admin'!A17</f>
        <v>A15</v>
      </c>
      <c r="H23" s="62"/>
      <c r="I23" s="66" t="s">
        <v>43</v>
      </c>
      <c r="J23" s="13" t="str">
        <f>IF(I23="N/A","N/A",IF(I23=VLOOKUP(G23,'Lookup Admin'!A:C,3,FALSE),"H",""))</f>
        <v>N/A</v>
      </c>
      <c r="K23" s="66"/>
      <c r="L23" s="66"/>
      <c r="M23" s="93" t="str">
        <f>IF(I23="TBC",IF(I23="N/A","","TBC"),IF(J23="H",IF(K23="","Likelihood Required",IF(K23*L23&lt;$U$10,"L", IF(K23*L23&lt;$U$11,"M",IF(K23*L23&lt;=$U$12,"H","VH")))),""))</f>
        <v/>
      </c>
      <c r="N23" s="95"/>
      <c r="P23" s="72"/>
      <c r="Q23" s="72"/>
      <c r="R23" s="72"/>
      <c r="S23" s="72"/>
      <c r="T23" s="72"/>
      <c r="U23" s="72"/>
    </row>
    <row r="24" spans="1:21" ht="15.75" x14ac:dyDescent="0.25">
      <c r="A24" s="30" t="b">
        <f t="shared" si="4"/>
        <v>0</v>
      </c>
      <c r="B24" s="30" t="str">
        <f>CONCATENATE("H",(COUNTIF($M$8:M24,"H")))</f>
        <v>H0</v>
      </c>
      <c r="C24" s="30" t="str">
        <f>CONCATENATE("VH",(COUNTIF($M$8:M24,"VH")))</f>
        <v>VH0</v>
      </c>
      <c r="D24" s="30" t="str">
        <f>CONCATENATE("M",(COUNTIF($M$8:N24,"M")))</f>
        <v>M0</v>
      </c>
      <c r="E24" s="30" t="str">
        <f>CONCATENATE("L",(COUNTIF($M$8:N24,"L")))</f>
        <v>L0</v>
      </c>
      <c r="F24" s="30" t="str">
        <f>CONCATENATE("TBC",(COUNTIF($M$8:N24,"TBC")))</f>
        <v>TBC14</v>
      </c>
      <c r="G24" s="12" t="str">
        <f>'Lookup Admin'!A18</f>
        <v>A16</v>
      </c>
      <c r="H24" s="62"/>
      <c r="I24" s="66" t="s">
        <v>43</v>
      </c>
      <c r="J24" s="13" t="str">
        <f>IF(I24="N/A","N/A",IF(I24=VLOOKUP(G24,'Lookup Admin'!A:C,3,FALSE),"H",""))</f>
        <v>N/A</v>
      </c>
      <c r="K24" s="66"/>
      <c r="L24" s="66"/>
      <c r="M24" s="93" t="str">
        <f>IF(I24="TBC",IF(I24="N/A","","TBC"),IF(J24="H",IF(K24="","Likelihood Required",IF(K24*L24&lt;$U$10,"L", IF(K24*L24&lt;$U$11,"M",IF(K24*L24&lt;=$U$12,"H","VH")))),""))</f>
        <v/>
      </c>
      <c r="N24" s="95"/>
      <c r="P24" s="72"/>
      <c r="Q24" s="72"/>
      <c r="R24" s="72"/>
      <c r="S24" s="72"/>
      <c r="T24" s="72"/>
      <c r="U24" s="72"/>
    </row>
    <row r="25" spans="1:21" hidden="1" x14ac:dyDescent="0.25">
      <c r="A25" s="30"/>
      <c r="B25" s="30"/>
      <c r="C25" s="30"/>
      <c r="D25" s="30"/>
      <c r="E25" s="30"/>
      <c r="F25" s="30"/>
      <c r="G25" s="12"/>
      <c r="H25" s="61"/>
      <c r="I25" s="66"/>
      <c r="J25" s="13"/>
      <c r="K25" s="71"/>
      <c r="L25" s="71"/>
      <c r="M25" s="93"/>
      <c r="N25" s="8"/>
      <c r="P25" s="72"/>
      <c r="Q25" s="72"/>
      <c r="R25" s="72"/>
      <c r="S25" s="72"/>
      <c r="T25" s="72"/>
      <c r="U25" s="72"/>
    </row>
    <row r="26" spans="1:21" hidden="1" x14ac:dyDescent="0.25"/>
    <row r="27" spans="1:21" hidden="1" x14ac:dyDescent="0.25"/>
    <row r="28" spans="1:21" hidden="1" x14ac:dyDescent="0.25"/>
    <row r="29" spans="1:21" hidden="1" x14ac:dyDescent="0.25"/>
    <row r="30" spans="1:21" hidden="1" x14ac:dyDescent="0.25"/>
    <row r="31" spans="1:21" hidden="1" x14ac:dyDescent="0.25"/>
    <row r="32" spans="1:2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sheetData>
  <sheetProtection algorithmName="SHA-512" hashValue="p980ZZoH0kQ8mjijCYv7ttZRjq6Al/dJacEeatxkVyyqRlVnRrL7x4JUQJLZdR3vhzLjQG/S6tOiY5niXpsiQg==" saltValue="oM76om38OsoCFf13fSanmQ==" spinCount="100000" sheet="1" objects="1" scenarios="1" formatCells="0" formatColumns="0" formatRows="0" selectLockedCells="1"/>
  <mergeCells count="10">
    <mergeCell ref="G1:N1"/>
    <mergeCell ref="G5:N5"/>
    <mergeCell ref="R9:U9"/>
    <mergeCell ref="G2:I2"/>
    <mergeCell ref="G3:I3"/>
    <mergeCell ref="K2:N2"/>
    <mergeCell ref="K3:N3"/>
    <mergeCell ref="K4:L4"/>
    <mergeCell ref="G4:I4"/>
    <mergeCell ref="G7:H7"/>
  </mergeCells>
  <conditionalFormatting sqref="M8:M25">
    <cfRule type="cellIs" dxfId="37" priority="281" stopIfTrue="1" operator="equal">
      <formula>"TBC"</formula>
    </cfRule>
    <cfRule type="cellIs" dxfId="36" priority="347" stopIfTrue="1" operator="equal">
      <formula>"M"</formula>
    </cfRule>
    <cfRule type="cellIs" dxfId="35" priority="348" stopIfTrue="1" operator="equal">
      <formula>"L"</formula>
    </cfRule>
    <cfRule type="cellIs" dxfId="34" priority="349" stopIfTrue="1" operator="equal">
      <formula>"H"</formula>
    </cfRule>
    <cfRule type="cellIs" dxfId="33" priority="350" stopIfTrue="1" operator="equal">
      <formula>"VH"</formula>
    </cfRule>
  </conditionalFormatting>
  <conditionalFormatting sqref="I8:I21 I25">
    <cfRule type="cellIs" dxfId="32" priority="263" operator="equal">
      <formula>"TBC"</formula>
    </cfRule>
  </conditionalFormatting>
  <conditionalFormatting sqref="I22:I24">
    <cfRule type="cellIs" dxfId="31" priority="93" operator="equal">
      <formula>"TBC"</formula>
    </cfRule>
  </conditionalFormatting>
  <dataValidations xWindow="561" yWindow="799" count="4">
    <dataValidation type="list" allowBlank="1" showInputMessage="1" showErrorMessage="1" sqref="I8:I25">
      <formula1>$P$9:$P$12</formula1>
    </dataValidation>
    <dataValidation allowBlank="1" showInputMessage="1" showErrorMessage="1" promptTitle="Guidance" prompt="The question must be worded such that a positive hazard yields a result of YES_x000a_" sqref="H22:H24"/>
    <dataValidation type="list" allowBlank="1" showInputMessage="1" showErrorMessage="1" prompt="1 - Most Unlikely_x000a_2 - Unlikely_x000a_3 - Foreseeable_x000a_4 - Likely_x000a_5 - Almost certain" sqref="K22:K24">
      <formula1>$O$9:$O$13</formula1>
    </dataValidation>
    <dataValidation type="list" allowBlank="1" showInputMessage="1" showErrorMessage="1" prompt="1 - Insignificant_x000a_2 - Minor_x000a_3 - Moderate_x000a_4 - Major_x000a_5 - Catastrophic" sqref="L22:L24 L8">
      <formula1>$O$9:$O$13</formula1>
    </dataValidation>
  </dataValidations>
  <pageMargins left="0.7" right="0.7" top="0.75" bottom="0.75" header="0.3" footer="0.3"/>
  <pageSetup paperSize="9" scale="88" fitToHeight="0" orientation="landscape" r:id="rId1"/>
  <headerFooter>
    <oddFooter xml:space="preserve">&amp;CDWI - Private Water Risk Assessment tool V2.0 - Page &amp;P of &amp;N
</oddFooter>
  </headerFooter>
  <ignoredErrors>
    <ignoredError sqref="G5" evalError="1"/>
  </ignoredErrors>
  <drawing r:id="rId2"/>
  <extLst>
    <ext xmlns:x14="http://schemas.microsoft.com/office/spreadsheetml/2009/9/main" uri="{CCE6A557-97BC-4b89-ADB6-D9C93CAAB3DF}">
      <x14:dataValidations xmlns:xm="http://schemas.microsoft.com/office/excel/2006/main" xWindow="561" yWindow="799" count="1">
        <x14:dataValidation type="list" allowBlank="1" showInputMessage="1" showErrorMessage="1">
          <x14:formula1>
            <xm:f>'Lookup Admin'!$A$2:$A$233</xm:f>
          </x14:formula1>
          <xm:sqref>M4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2"/>
  <sheetViews>
    <sheetView zoomScaleNormal="100" workbookViewId="0">
      <selection activeCell="D8" sqref="D8"/>
    </sheetView>
  </sheetViews>
  <sheetFormatPr defaultColWidth="0" defaultRowHeight="15" zeroHeight="1" x14ac:dyDescent="0.25"/>
  <cols>
    <col min="1" max="1" width="8.85546875" style="54" customWidth="1"/>
    <col min="2" max="2" width="54.7109375" style="54" customWidth="1"/>
    <col min="3" max="3" width="10.28515625" style="54" bestFit="1" customWidth="1"/>
    <col min="4" max="4" width="10.7109375" style="54" customWidth="1"/>
    <col min="5" max="5" width="36" style="54" customWidth="1"/>
    <col min="6" max="7" width="9.140625" style="53" hidden="1" customWidth="1"/>
    <col min="8" max="16384" width="9.140625" style="54" hidden="1"/>
  </cols>
  <sheetData>
    <row r="1" spans="1:10" ht="69.75" customHeight="1" x14ac:dyDescent="0.4">
      <c r="A1" s="216" t="s">
        <v>550</v>
      </c>
      <c r="B1" s="217"/>
      <c r="C1" s="217"/>
      <c r="D1" s="217"/>
      <c r="E1" s="217"/>
    </row>
    <row r="2" spans="1:10" ht="18.75" x14ac:dyDescent="0.25">
      <c r="A2" s="105" t="s">
        <v>42</v>
      </c>
      <c r="B2" s="218" t="str">
        <f>Supply_Details!B7</f>
        <v xml:space="preserve">Local Authority:      Supply Reference: </v>
      </c>
      <c r="C2" s="218"/>
      <c r="D2" s="218"/>
      <c r="E2" s="218"/>
      <c r="I2" s="55"/>
      <c r="J2" s="55"/>
    </row>
    <row r="3" spans="1:10" x14ac:dyDescent="0.25">
      <c r="A3" s="218" t="str">
        <f>Supply_Details!C7</f>
        <v xml:space="preserve">Supply Name &amp; Address:       </v>
      </c>
      <c r="B3" s="218"/>
      <c r="C3" s="218"/>
      <c r="D3" s="218"/>
      <c r="E3" s="218"/>
      <c r="I3" s="55"/>
      <c r="J3" s="55"/>
    </row>
    <row r="4" spans="1:10" x14ac:dyDescent="0.25">
      <c r="A4" s="106" t="s">
        <v>55</v>
      </c>
      <c r="B4" s="106" t="s">
        <v>535</v>
      </c>
      <c r="C4" s="106" t="s">
        <v>24</v>
      </c>
      <c r="D4" s="106" t="s">
        <v>25</v>
      </c>
      <c r="E4" s="106" t="s">
        <v>27</v>
      </c>
      <c r="I4" s="55"/>
      <c r="J4" s="55"/>
    </row>
    <row r="5" spans="1:10" ht="60" customHeight="1" x14ac:dyDescent="0.25">
      <c r="A5" s="52" t="str">
        <f>IF(ISERROR(VLOOKUP($F5,Risk_Assessment!$A:$N,7,FALSE)),"",VLOOKUP($F5,Risk_Assessment!$A:$N,7,FALSE))</f>
        <v>A0</v>
      </c>
      <c r="B5" s="52" t="str">
        <f>IF(ISERROR(VLOOKUP($F5,Risk_Assessment!$A:$N,8,FALSE)),"",VLOOKUP($F5,Risk_Assessment!$A:$N,8,FALSE))</f>
        <v>Have there been any changes since risk assessment last carried out?</v>
      </c>
      <c r="C5" s="52"/>
      <c r="D5" s="52"/>
      <c r="E5" s="52">
        <f>Risk_Assessment!N8</f>
        <v>0</v>
      </c>
      <c r="F5" s="53" t="str">
        <f t="shared" ref="F5:F68" si="0">CONCATENATE($A$2,G5)</f>
        <v>TBC1</v>
      </c>
      <c r="G5" s="53">
        <f>G4+1</f>
        <v>1</v>
      </c>
      <c r="I5" s="55"/>
      <c r="J5" s="55"/>
    </row>
    <row r="6" spans="1:10" ht="60" customHeight="1" x14ac:dyDescent="0.25">
      <c r="A6" s="52" t="str">
        <f>IF(ISERROR(VLOOKUP($F6,Risk_Assessment!$A:$N,7,FALSE)),"",VLOOKUP($F6,Risk_Assessment!$A:$N,7,FALSE))</f>
        <v>A1</v>
      </c>
      <c r="B6" s="52" t="str">
        <f>IF(ISERROR(VLOOKUP($F6,Risk_Assessment!$A:$N,8,FALSE)),"",VLOOKUP($F6,Risk_Assessment!$A:$N,8,FALSE))</f>
        <v>Is there a site plan and/or schematic showing location of source, chambers, tanks, distribution network including valves, pipes, consumer premises etc.?</v>
      </c>
      <c r="C6" s="52"/>
      <c r="D6" s="52"/>
      <c r="E6" s="72">
        <f>Risk_Assessment!N9</f>
        <v>0</v>
      </c>
      <c r="F6" s="53" t="str">
        <f t="shared" si="0"/>
        <v>TBC2</v>
      </c>
      <c r="G6" s="53">
        <f>G5+1</f>
        <v>2</v>
      </c>
      <c r="I6" s="55"/>
      <c r="J6" s="55"/>
    </row>
    <row r="7" spans="1:10" ht="60" customHeight="1" x14ac:dyDescent="0.25">
      <c r="A7" s="52" t="str">
        <f>IF(ISERROR(VLOOKUP($F7,Risk_Assessment!$A:$N,7,FALSE)),"",VLOOKUP($F7,Risk_Assessment!$A:$N,7,FALSE))</f>
        <v>A2</v>
      </c>
      <c r="B7" s="52" t="str">
        <f>IF(ISERROR(VLOOKUP($F7,Risk_Assessment!$A:$N,8,FALSE)),"",VLOOKUP($F7,Risk_Assessment!$A:$N,8,FALSE))</f>
        <v>Are there any procedures and/or written records for the supply (i.e. for checks, monitoring or maintenance, etc.)?</v>
      </c>
      <c r="C7" s="52"/>
      <c r="D7" s="52"/>
      <c r="E7" s="72">
        <f>Risk_Assessment!N10</f>
        <v>0</v>
      </c>
      <c r="F7" s="53" t="str">
        <f t="shared" si="0"/>
        <v>TBC3</v>
      </c>
      <c r="G7" s="53">
        <f t="shared" ref="G7:G70" si="1">G6+1</f>
        <v>3</v>
      </c>
    </row>
    <row r="8" spans="1:10" ht="60" customHeight="1" x14ac:dyDescent="0.25">
      <c r="A8" s="52" t="str">
        <f>IF(ISERROR(VLOOKUP($F8,Risk_Assessment!$A:$N,7,FALSE)),"",VLOOKUP($F8,Risk_Assessment!$A:$N,7,FALSE))</f>
        <v>A3</v>
      </c>
      <c r="B8" s="52" t="str">
        <f>IF(ISERROR(VLOOKUP($F8,Risk_Assessment!$A:$N,8,FALSE)),"",VLOOKUP($F8,Risk_Assessment!$A:$N,8,FALSE))</f>
        <v>Are there any manufacturers' instructions for the equipment on the supply?</v>
      </c>
      <c r="C8" s="52"/>
      <c r="D8" s="52"/>
      <c r="E8" s="72">
        <f>Risk_Assessment!N11</f>
        <v>0</v>
      </c>
      <c r="F8" s="53" t="str">
        <f t="shared" si="0"/>
        <v>TBC4</v>
      </c>
      <c r="G8" s="53">
        <f t="shared" si="1"/>
        <v>4</v>
      </c>
    </row>
    <row r="9" spans="1:10" ht="60" customHeight="1" x14ac:dyDescent="0.25">
      <c r="A9" s="52" t="str">
        <f>IF(ISERROR(VLOOKUP($F9,Risk_Assessment!$A:$N,7,FALSE)),"",VLOOKUP($F9,Risk_Assessment!$A:$N,7,FALSE))</f>
        <v>A4</v>
      </c>
      <c r="B9" s="52" t="str">
        <f>IF(ISERROR(VLOOKUP($F9,Risk_Assessment!$A:$N,8,FALSE)),"",VLOOKUP($F9,Risk_Assessment!$A:$N,8,FALSE))</f>
        <v xml:space="preserve">Is there an emergency plan for the provision of an alternative water supply? </v>
      </c>
      <c r="C9" s="52"/>
      <c r="D9" s="52"/>
      <c r="E9" s="72">
        <f>Risk_Assessment!N12</f>
        <v>0</v>
      </c>
      <c r="F9" s="53" t="str">
        <f t="shared" si="0"/>
        <v>TBC5</v>
      </c>
      <c r="G9" s="53">
        <f t="shared" si="1"/>
        <v>5</v>
      </c>
    </row>
    <row r="10" spans="1:10" ht="60" customHeight="1" x14ac:dyDescent="0.25">
      <c r="A10" s="52" t="str">
        <f>IF(ISERROR(VLOOKUP($F10,Risk_Assessment!$A:$N,7,FALSE)),"",VLOOKUP($F10,Risk_Assessment!$A:$N,7,FALSE))</f>
        <v>A5</v>
      </c>
      <c r="B10" s="52" t="str">
        <f>IF(ISERROR(VLOOKUP($F10,Risk_Assessment!$A:$N,8,FALSE)),"",VLOOKUP($F10,Risk_Assessment!$A:$N,8,FALSE))</f>
        <v xml:space="preserve">Has the owner or operators had appropriate training for the supply? </v>
      </c>
      <c r="C10" s="52"/>
      <c r="D10" s="52"/>
      <c r="E10" s="72">
        <f>Risk_Assessment!N13</f>
        <v>0</v>
      </c>
      <c r="F10" s="53" t="str">
        <f t="shared" si="0"/>
        <v>TBC6</v>
      </c>
      <c r="G10" s="53">
        <f t="shared" si="1"/>
        <v>6</v>
      </c>
    </row>
    <row r="11" spans="1:10" ht="60" customHeight="1" x14ac:dyDescent="0.25">
      <c r="A11" s="52" t="str">
        <f>IF(ISERROR(VLOOKUP($F11,Risk_Assessment!$A:$N,7,FALSE)),"",VLOOKUP($F11,Risk_Assessment!$A:$N,7,FALSE))</f>
        <v>A6</v>
      </c>
      <c r="B11" s="52" t="str">
        <f>IF(ISERROR(VLOOKUP($F11,Risk_Assessment!$A:$N,8,FALSE)),"",VLOOKUP($F11,Risk_Assessment!$A:$N,8,FALSE))</f>
        <v>Does the sampling history identify the presence of any hazards?</v>
      </c>
      <c r="C11" s="52"/>
      <c r="D11" s="52"/>
      <c r="E11" s="72">
        <f>Risk_Assessment!N14</f>
        <v>0</v>
      </c>
      <c r="F11" s="53" t="str">
        <f t="shared" si="0"/>
        <v>TBC7</v>
      </c>
      <c r="G11" s="53">
        <f t="shared" si="1"/>
        <v>7</v>
      </c>
    </row>
    <row r="12" spans="1:10" ht="60" customHeight="1" x14ac:dyDescent="0.25">
      <c r="A12" s="52" t="str">
        <f>IF(ISERROR(VLOOKUP($F12,Risk_Assessment!$A:$N,7,FALSE)),"",VLOOKUP($F12,Risk_Assessment!$A:$N,7,FALSE))</f>
        <v>A7</v>
      </c>
      <c r="B12" s="52" t="str">
        <f>IF(ISERROR(VLOOKUP($F12,Risk_Assessment!$A:$N,8,FALSE)),"",VLOOKUP($F12,Risk_Assessment!$A:$N,8,FALSE))</f>
        <v>Is there a documented contingency plan for periods of insufficiency?</v>
      </c>
      <c r="C12" s="52"/>
      <c r="D12" s="52"/>
      <c r="E12" s="72">
        <f>Risk_Assessment!N15</f>
        <v>0</v>
      </c>
      <c r="F12" s="53" t="str">
        <f t="shared" si="0"/>
        <v>TBC8</v>
      </c>
      <c r="G12" s="53">
        <f t="shared" si="1"/>
        <v>8</v>
      </c>
    </row>
    <row r="13" spans="1:10" ht="60" customHeight="1" x14ac:dyDescent="0.25">
      <c r="A13" s="52" t="str">
        <f>IF(ISERROR(VLOOKUP($F13,Risk_Assessment!$A:$N,7,FALSE)),"",VLOOKUP($F13,Risk_Assessment!$A:$N,7,FALSE))</f>
        <v>A8</v>
      </c>
      <c r="B13" s="52" t="str">
        <f>IF(ISERROR(VLOOKUP($F13,Risk_Assessment!$A:$N,8,FALSE)),"",VLOOKUP($F13,Risk_Assessment!$A:$N,8,FALSE))</f>
        <v>Is there a documented contingency plan in the event of power failure, equipment failure?</v>
      </c>
      <c r="C13" s="52"/>
      <c r="D13" s="52"/>
      <c r="E13" s="72">
        <f>Risk_Assessment!N16</f>
        <v>0</v>
      </c>
      <c r="F13" s="53" t="str">
        <f t="shared" si="0"/>
        <v>TBC9</v>
      </c>
      <c r="G13" s="53">
        <f t="shared" si="1"/>
        <v>9</v>
      </c>
    </row>
    <row r="14" spans="1:10" ht="60" customHeight="1" x14ac:dyDescent="0.25">
      <c r="A14" s="52" t="str">
        <f>IF(ISERROR(VLOOKUP($F14,Risk_Assessment!$A:$N,7,FALSE)),"",VLOOKUP($F14,Risk_Assessment!$A:$N,7,FALSE))</f>
        <v>A9</v>
      </c>
      <c r="B14" s="52" t="str">
        <f>IF(ISERROR(VLOOKUP($F14,Risk_Assessment!$A:$N,8,FALSE)),"",VLOOKUP($F14,Risk_Assessment!$A:$N,8,FALSE))</f>
        <v>Is there a person or company nominated as having control of the supply?</v>
      </c>
      <c r="C14" s="52"/>
      <c r="D14" s="52"/>
      <c r="E14" s="72">
        <f>Risk_Assessment!N17</f>
        <v>0</v>
      </c>
      <c r="F14" s="53" t="str">
        <f t="shared" si="0"/>
        <v>TBC10</v>
      </c>
      <c r="G14" s="53">
        <f t="shared" si="1"/>
        <v>10</v>
      </c>
    </row>
    <row r="15" spans="1:10" ht="60" customHeight="1" x14ac:dyDescent="0.25">
      <c r="A15" s="52" t="str">
        <f>IF(ISERROR(VLOOKUP($F15,Risk_Assessment!$A:$N,7,FALSE)),"",VLOOKUP($F15,Risk_Assessment!$A:$N,7,FALSE))</f>
        <v>A10</v>
      </c>
      <c r="B15" s="52" t="str">
        <f>IF(ISERROR(VLOOKUP($F15,Risk_Assessment!$A:$N,8,FALSE)),"",VLOOKUP($F15,Risk_Assessment!$A:$N,8,FALSE))</f>
        <v xml:space="preserve">Is any storage of water appropriately sized </v>
      </c>
      <c r="C15" s="52"/>
      <c r="D15" s="52"/>
      <c r="E15" s="72">
        <f>Risk_Assessment!N18</f>
        <v>0</v>
      </c>
      <c r="F15" s="53" t="str">
        <f t="shared" si="0"/>
        <v>TBC11</v>
      </c>
      <c r="G15" s="53">
        <f t="shared" si="1"/>
        <v>11</v>
      </c>
    </row>
    <row r="16" spans="1:10" ht="60" customHeight="1" x14ac:dyDescent="0.25">
      <c r="A16" s="52" t="str">
        <f>IF(ISERROR(VLOOKUP($F16,Risk_Assessment!$A:$N,7,FALSE)),"",VLOOKUP($F16,Risk_Assessment!$A:$N,7,FALSE))</f>
        <v>A11</v>
      </c>
      <c r="B16" s="52" t="str">
        <f>IF(ISERROR(VLOOKUP($F16,Risk_Assessment!$A:$N,8,FALSE)),"",VLOOKUP($F16,Risk_Assessment!$A:$N,8,FALSE))</f>
        <v>are storage tanks covered and protected from ingress?</v>
      </c>
      <c r="C16" s="52"/>
      <c r="D16" s="52"/>
      <c r="E16" s="72">
        <f>Risk_Assessment!N19</f>
        <v>0</v>
      </c>
      <c r="F16" s="53" t="str">
        <f t="shared" si="0"/>
        <v>TBC12</v>
      </c>
      <c r="G16" s="53">
        <f t="shared" si="1"/>
        <v>12</v>
      </c>
    </row>
    <row r="17" spans="1:7" ht="60" customHeight="1" x14ac:dyDescent="0.25">
      <c r="A17" s="52" t="str">
        <f>IF(ISERROR(VLOOKUP($F17,Risk_Assessment!$A:$N,7,FALSE)),"",VLOOKUP($F17,Risk_Assessment!$A:$N,7,FALSE))</f>
        <v>A12</v>
      </c>
      <c r="B17" s="52" t="str">
        <f>IF(ISERROR(VLOOKUP($F17,Risk_Assessment!$A:$N,8,FALSE)),"",VLOOKUP($F17,Risk_Assessment!$A:$N,8,FALSE))</f>
        <v>does pipework go straight from source to cistern (ie no connections to other systems or taps)</v>
      </c>
      <c r="C17" s="52"/>
      <c r="D17" s="52"/>
      <c r="E17" s="72">
        <f>Risk_Assessment!N20</f>
        <v>0</v>
      </c>
      <c r="F17" s="53" t="str">
        <f t="shared" si="0"/>
        <v>TBC13</v>
      </c>
      <c r="G17" s="53">
        <f t="shared" si="1"/>
        <v>13</v>
      </c>
    </row>
    <row r="18" spans="1:7" ht="60" customHeight="1" x14ac:dyDescent="0.25">
      <c r="A18" s="52" t="str">
        <f>IF(ISERROR(VLOOKUP($F18,Risk_Assessment!$A:$N,7,FALSE)),"",VLOOKUP($F18,Risk_Assessment!$A:$N,7,FALSE))</f>
        <v>A13</v>
      </c>
      <c r="B18" s="52" t="str">
        <f>IF(ISERROR(VLOOKUP($F18,Risk_Assessment!$A:$N,8,FALSE)),"",VLOOKUP($F18,Risk_Assessment!$A:$N,8,FALSE))</f>
        <v xml:space="preserve">Are there concerns about the quality of source based on sample data </v>
      </c>
      <c r="C18" s="52"/>
      <c r="D18" s="52"/>
      <c r="E18" s="72">
        <f>Risk_Assessment!N21</f>
        <v>0</v>
      </c>
      <c r="F18" s="53" t="str">
        <f t="shared" si="0"/>
        <v>TBC14</v>
      </c>
      <c r="G18" s="53">
        <f t="shared" si="1"/>
        <v>14</v>
      </c>
    </row>
    <row r="19" spans="1:7" ht="60" hidden="1" customHeight="1" x14ac:dyDescent="0.25">
      <c r="A19" s="52" t="str">
        <f>IF(ISERROR(VLOOKUP($F19,Risk_Assessment!$A:$N,7,FALSE)),"",VLOOKUP($F19,Risk_Assessment!$A:$N,7,FALSE))</f>
        <v/>
      </c>
      <c r="B19" s="52" t="str">
        <f>IF(ISERROR(VLOOKUP($F19,Risk_Assessment!$A:$N,8,FALSE)),"",VLOOKUP($F19,Risk_Assessment!$A:$N,8,FALSE))</f>
        <v/>
      </c>
      <c r="C19" s="52"/>
      <c r="D19" s="52"/>
      <c r="E19" s="69" t="e">
        <f>Risk_Assessment!#REF!</f>
        <v>#REF!</v>
      </c>
      <c r="F19" s="53" t="str">
        <f t="shared" si="0"/>
        <v>TBC15</v>
      </c>
      <c r="G19" s="53">
        <f t="shared" si="1"/>
        <v>15</v>
      </c>
    </row>
    <row r="20" spans="1:7" ht="60" hidden="1" customHeight="1" x14ac:dyDescent="0.25">
      <c r="A20" s="52" t="str">
        <f>IF(ISERROR(VLOOKUP($F20,Risk_Assessment!$A:$N,7,FALSE)),"",VLOOKUP($F20,Risk_Assessment!$A:$N,7,FALSE))</f>
        <v/>
      </c>
      <c r="B20" s="52" t="str">
        <f>IF(ISERROR(VLOOKUP($F20,Risk_Assessment!$A:$N,8,FALSE)),"",VLOOKUP($F20,Risk_Assessment!$A:$N,8,FALSE))</f>
        <v/>
      </c>
      <c r="C20" s="52"/>
      <c r="D20" s="52"/>
      <c r="E20" s="69" t="e">
        <f>Risk_Assessment!#REF!</f>
        <v>#REF!</v>
      </c>
      <c r="F20" s="53" t="str">
        <f t="shared" si="0"/>
        <v>TBC16</v>
      </c>
      <c r="G20" s="53">
        <f t="shared" si="1"/>
        <v>16</v>
      </c>
    </row>
    <row r="21" spans="1:7" ht="60" hidden="1" customHeight="1" x14ac:dyDescent="0.25">
      <c r="A21" s="52" t="str">
        <f>IF(ISERROR(VLOOKUP($F21,Risk_Assessment!$A:$N,7,FALSE)),"",VLOOKUP($F21,Risk_Assessment!$A:$N,7,FALSE))</f>
        <v/>
      </c>
      <c r="B21" s="52" t="str">
        <f>IF(ISERROR(VLOOKUP($F21,Risk_Assessment!$A:$N,8,FALSE)),"",VLOOKUP($F21,Risk_Assessment!$A:$N,8,FALSE))</f>
        <v/>
      </c>
      <c r="C21" s="52"/>
      <c r="D21" s="52"/>
      <c r="E21" s="69" t="e">
        <f>Risk_Assessment!#REF!</f>
        <v>#REF!</v>
      </c>
      <c r="F21" s="53" t="str">
        <f t="shared" si="0"/>
        <v>TBC17</v>
      </c>
      <c r="G21" s="53">
        <f t="shared" si="1"/>
        <v>17</v>
      </c>
    </row>
    <row r="22" spans="1:7" ht="60" hidden="1" customHeight="1" x14ac:dyDescent="0.25">
      <c r="A22" s="52" t="str">
        <f>IF(ISERROR(VLOOKUP($F22,Risk_Assessment!$A:$N,7,FALSE)),"",VLOOKUP($F22,Risk_Assessment!$A:$N,7,FALSE))</f>
        <v/>
      </c>
      <c r="B22" s="52" t="str">
        <f>IF(ISERROR(VLOOKUP($F22,Risk_Assessment!$A:$N,8,FALSE)),"",VLOOKUP($F22,Risk_Assessment!$A:$N,8,FALSE))</f>
        <v/>
      </c>
      <c r="C22" s="52"/>
      <c r="D22" s="52"/>
      <c r="E22" s="69" t="e">
        <f>Risk_Assessment!#REF!</f>
        <v>#REF!</v>
      </c>
      <c r="F22" s="53" t="str">
        <f t="shared" si="0"/>
        <v>TBC18</v>
      </c>
      <c r="G22" s="53">
        <f t="shared" si="1"/>
        <v>18</v>
      </c>
    </row>
    <row r="23" spans="1:7" ht="60" hidden="1" customHeight="1" x14ac:dyDescent="0.25">
      <c r="A23" s="52" t="str">
        <f>IF(ISERROR(VLOOKUP($F23,Risk_Assessment!$A:$N,7,FALSE)),"",VLOOKUP($F23,Risk_Assessment!$A:$N,7,FALSE))</f>
        <v/>
      </c>
      <c r="B23" s="52" t="str">
        <f>IF(ISERROR(VLOOKUP($F23,Risk_Assessment!$A:$N,8,FALSE)),"",VLOOKUP($F23,Risk_Assessment!$A:$N,8,FALSE))</f>
        <v/>
      </c>
      <c r="C23" s="52"/>
      <c r="D23" s="52"/>
      <c r="E23" s="69" t="e">
        <f>Risk_Assessment!#REF!</f>
        <v>#REF!</v>
      </c>
      <c r="F23" s="53" t="str">
        <f t="shared" si="0"/>
        <v>TBC19</v>
      </c>
      <c r="G23" s="53">
        <f t="shared" si="1"/>
        <v>19</v>
      </c>
    </row>
    <row r="24" spans="1:7" ht="60" hidden="1" customHeight="1" x14ac:dyDescent="0.25">
      <c r="A24" s="52" t="str">
        <f>IF(ISERROR(VLOOKUP($F24,Risk_Assessment!$A:$N,7,FALSE)),"",VLOOKUP($F24,Risk_Assessment!$A:$N,7,FALSE))</f>
        <v/>
      </c>
      <c r="B24" s="52" t="str">
        <f>IF(ISERROR(VLOOKUP($F24,Risk_Assessment!$A:$N,8,FALSE)),"",VLOOKUP($F24,Risk_Assessment!$A:$N,8,FALSE))</f>
        <v/>
      </c>
      <c r="C24" s="52"/>
      <c r="D24" s="52"/>
      <c r="E24" s="69" t="e">
        <f>Risk_Assessment!#REF!</f>
        <v>#REF!</v>
      </c>
      <c r="F24" s="53" t="str">
        <f t="shared" si="0"/>
        <v>TBC20</v>
      </c>
      <c r="G24" s="53">
        <f t="shared" si="1"/>
        <v>20</v>
      </c>
    </row>
    <row r="25" spans="1:7" ht="60" hidden="1" customHeight="1" x14ac:dyDescent="0.25">
      <c r="A25" s="52" t="str">
        <f>IF(ISERROR(VLOOKUP($F25,Risk_Assessment!$A:$N,7,FALSE)),"",VLOOKUP($F25,Risk_Assessment!$A:$N,7,FALSE))</f>
        <v/>
      </c>
      <c r="B25" s="52" t="str">
        <f>IF(ISERROR(VLOOKUP($F25,Risk_Assessment!$A:$N,8,FALSE)),"",VLOOKUP($F25,Risk_Assessment!$A:$N,8,FALSE))</f>
        <v/>
      </c>
      <c r="C25" s="52"/>
      <c r="D25" s="52"/>
      <c r="E25" s="69" t="e">
        <f>Risk_Assessment!#REF!</f>
        <v>#REF!</v>
      </c>
      <c r="F25" s="53" t="str">
        <f t="shared" si="0"/>
        <v>TBC21</v>
      </c>
      <c r="G25" s="53">
        <f t="shared" si="1"/>
        <v>21</v>
      </c>
    </row>
    <row r="26" spans="1:7" ht="60" hidden="1" customHeight="1" x14ac:dyDescent="0.25">
      <c r="A26" s="52" t="str">
        <f>IF(ISERROR(VLOOKUP($F26,Risk_Assessment!$A:$N,7,FALSE)),"",VLOOKUP($F26,Risk_Assessment!$A:$N,7,FALSE))</f>
        <v/>
      </c>
      <c r="B26" s="52" t="str">
        <f>IF(ISERROR(VLOOKUP($F26,Risk_Assessment!$A:$N,8,FALSE)),"",VLOOKUP($F26,Risk_Assessment!$A:$N,8,FALSE))</f>
        <v/>
      </c>
      <c r="C26" s="52"/>
      <c r="D26" s="52"/>
      <c r="E26" s="69" t="e">
        <f>Risk_Assessment!#REF!</f>
        <v>#REF!</v>
      </c>
      <c r="F26" s="53" t="str">
        <f t="shared" si="0"/>
        <v>TBC22</v>
      </c>
      <c r="G26" s="53">
        <f t="shared" si="1"/>
        <v>22</v>
      </c>
    </row>
    <row r="27" spans="1:7" ht="60" hidden="1" customHeight="1" x14ac:dyDescent="0.25">
      <c r="A27" s="52" t="str">
        <f>IF(ISERROR(VLOOKUP($F27,Risk_Assessment!$A:$N,7,FALSE)),"",VLOOKUP($F27,Risk_Assessment!$A:$N,7,FALSE))</f>
        <v/>
      </c>
      <c r="B27" s="52" t="str">
        <f>IF(ISERROR(VLOOKUP($F27,Risk_Assessment!$A:$N,8,FALSE)),"",VLOOKUP($F27,Risk_Assessment!$A:$N,8,FALSE))</f>
        <v/>
      </c>
      <c r="C27" s="52"/>
      <c r="D27" s="52"/>
      <c r="E27" s="69" t="e">
        <f>Risk_Assessment!#REF!</f>
        <v>#REF!</v>
      </c>
      <c r="F27" s="53" t="str">
        <f t="shared" si="0"/>
        <v>TBC23</v>
      </c>
      <c r="G27" s="53">
        <f t="shared" si="1"/>
        <v>23</v>
      </c>
    </row>
    <row r="28" spans="1:7" ht="60" hidden="1" customHeight="1" x14ac:dyDescent="0.25">
      <c r="A28" s="52" t="str">
        <f>IF(ISERROR(VLOOKUP($F28,Risk_Assessment!$A:$N,7,FALSE)),"",VLOOKUP($F28,Risk_Assessment!$A:$N,7,FALSE))</f>
        <v/>
      </c>
      <c r="B28" s="52" t="str">
        <f>IF(ISERROR(VLOOKUP($F28,Risk_Assessment!$A:$N,8,FALSE)),"",VLOOKUP($F28,Risk_Assessment!$A:$N,8,FALSE))</f>
        <v/>
      </c>
      <c r="C28" s="52"/>
      <c r="D28" s="52"/>
      <c r="E28" s="69" t="e">
        <f>Risk_Assessment!#REF!</f>
        <v>#REF!</v>
      </c>
      <c r="F28" s="53" t="str">
        <f t="shared" si="0"/>
        <v>TBC24</v>
      </c>
      <c r="G28" s="53">
        <f t="shared" si="1"/>
        <v>24</v>
      </c>
    </row>
    <row r="29" spans="1:7" ht="60" hidden="1" customHeight="1" x14ac:dyDescent="0.25">
      <c r="A29" s="52" t="str">
        <f>IF(ISERROR(VLOOKUP($F29,Risk_Assessment!$A:$N,7,FALSE)),"",VLOOKUP($F29,Risk_Assessment!$A:$N,7,FALSE))</f>
        <v/>
      </c>
      <c r="B29" s="52" t="str">
        <f>IF(ISERROR(VLOOKUP($F29,Risk_Assessment!$A:$N,8,FALSE)),"",VLOOKUP($F29,Risk_Assessment!$A:$N,8,FALSE))</f>
        <v/>
      </c>
      <c r="C29" s="52"/>
      <c r="D29" s="52"/>
      <c r="E29" s="69" t="e">
        <f>Risk_Assessment!#REF!</f>
        <v>#REF!</v>
      </c>
      <c r="F29" s="53" t="str">
        <f t="shared" si="0"/>
        <v>TBC25</v>
      </c>
      <c r="G29" s="53">
        <f t="shared" si="1"/>
        <v>25</v>
      </c>
    </row>
    <row r="30" spans="1:7" ht="60" hidden="1" customHeight="1" x14ac:dyDescent="0.25">
      <c r="A30" s="52" t="str">
        <f>IF(ISERROR(VLOOKUP($F30,Risk_Assessment!$A:$N,7,FALSE)),"",VLOOKUP($F30,Risk_Assessment!$A:$N,7,FALSE))</f>
        <v/>
      </c>
      <c r="B30" s="52" t="str">
        <f>IF(ISERROR(VLOOKUP($F30,Risk_Assessment!$A:$N,8,FALSE)),"",VLOOKUP($F30,Risk_Assessment!$A:$N,8,FALSE))</f>
        <v/>
      </c>
      <c r="C30" s="52"/>
      <c r="D30" s="52"/>
      <c r="E30" s="69" t="e">
        <f>Risk_Assessment!#REF!</f>
        <v>#REF!</v>
      </c>
      <c r="F30" s="53" t="str">
        <f t="shared" si="0"/>
        <v>TBC26</v>
      </c>
      <c r="G30" s="53">
        <f t="shared" si="1"/>
        <v>26</v>
      </c>
    </row>
    <row r="31" spans="1:7" ht="60" hidden="1" customHeight="1" x14ac:dyDescent="0.25">
      <c r="A31" s="52" t="str">
        <f>IF(ISERROR(VLOOKUP($F31,Risk_Assessment!$A:$N,7,FALSE)),"",VLOOKUP($F31,Risk_Assessment!$A:$N,7,FALSE))</f>
        <v/>
      </c>
      <c r="B31" s="52" t="str">
        <f>IF(ISERROR(VLOOKUP($F31,Risk_Assessment!$A:$N,8,FALSE)),"",VLOOKUP($F31,Risk_Assessment!$A:$N,8,FALSE))</f>
        <v/>
      </c>
      <c r="C31" s="52"/>
      <c r="D31" s="52"/>
      <c r="E31" s="69" t="e">
        <f>Risk_Assessment!#REF!</f>
        <v>#REF!</v>
      </c>
      <c r="F31" s="53" t="str">
        <f t="shared" si="0"/>
        <v>TBC27</v>
      </c>
      <c r="G31" s="53">
        <f t="shared" si="1"/>
        <v>27</v>
      </c>
    </row>
    <row r="32" spans="1:7" ht="60" hidden="1" customHeight="1" x14ac:dyDescent="0.25">
      <c r="A32" s="52" t="str">
        <f>IF(ISERROR(VLOOKUP($F32,Risk_Assessment!$A:$N,7,FALSE)),"",VLOOKUP($F32,Risk_Assessment!$A:$N,7,FALSE))</f>
        <v/>
      </c>
      <c r="B32" s="52" t="str">
        <f>IF(ISERROR(VLOOKUP($F32,Risk_Assessment!$A:$N,8,FALSE)),"",VLOOKUP($F32,Risk_Assessment!$A:$N,8,FALSE))</f>
        <v/>
      </c>
      <c r="C32" s="52"/>
      <c r="D32" s="52"/>
      <c r="E32" s="69" t="e">
        <f>Risk_Assessment!#REF!</f>
        <v>#REF!</v>
      </c>
      <c r="F32" s="53" t="str">
        <f t="shared" si="0"/>
        <v>TBC28</v>
      </c>
      <c r="G32" s="53">
        <f t="shared" si="1"/>
        <v>28</v>
      </c>
    </row>
    <row r="33" spans="1:7" ht="60" hidden="1" customHeight="1" x14ac:dyDescent="0.25">
      <c r="A33" s="52" t="str">
        <f>IF(ISERROR(VLOOKUP($F33,Risk_Assessment!$A:$N,7,FALSE)),"",VLOOKUP($F33,Risk_Assessment!$A:$N,7,FALSE))</f>
        <v/>
      </c>
      <c r="B33" s="52" t="str">
        <f>IF(ISERROR(VLOOKUP($F33,Risk_Assessment!$A:$N,8,FALSE)),"",VLOOKUP($F33,Risk_Assessment!$A:$N,8,FALSE))</f>
        <v/>
      </c>
      <c r="C33" s="52"/>
      <c r="D33" s="52"/>
      <c r="E33" s="69" t="e">
        <f>Risk_Assessment!#REF!</f>
        <v>#REF!</v>
      </c>
      <c r="F33" s="53" t="str">
        <f t="shared" si="0"/>
        <v>TBC29</v>
      </c>
      <c r="G33" s="53">
        <f t="shared" si="1"/>
        <v>29</v>
      </c>
    </row>
    <row r="34" spans="1:7" ht="60" hidden="1" customHeight="1" x14ac:dyDescent="0.25">
      <c r="A34" s="52" t="str">
        <f>IF(ISERROR(VLOOKUP($F34,Risk_Assessment!$A:$N,7,FALSE)),"",VLOOKUP($F34,Risk_Assessment!$A:$N,7,FALSE))</f>
        <v/>
      </c>
      <c r="B34" s="52" t="str">
        <f>IF(ISERROR(VLOOKUP($F34,Risk_Assessment!$A:$N,8,FALSE)),"",VLOOKUP($F34,Risk_Assessment!$A:$N,8,FALSE))</f>
        <v/>
      </c>
      <c r="C34" s="52"/>
      <c r="D34" s="52"/>
      <c r="E34" s="69" t="e">
        <f>Risk_Assessment!#REF!</f>
        <v>#REF!</v>
      </c>
      <c r="F34" s="53" t="str">
        <f t="shared" si="0"/>
        <v>TBC30</v>
      </c>
      <c r="G34" s="53">
        <f t="shared" si="1"/>
        <v>30</v>
      </c>
    </row>
    <row r="35" spans="1:7" ht="60" hidden="1" customHeight="1" x14ac:dyDescent="0.25">
      <c r="A35" s="52" t="str">
        <f>IF(ISERROR(VLOOKUP($F35,Risk_Assessment!$A:$N,7,FALSE)),"",VLOOKUP($F35,Risk_Assessment!$A:$N,7,FALSE))</f>
        <v/>
      </c>
      <c r="B35" s="52" t="str">
        <f>IF(ISERROR(VLOOKUP($F35,Risk_Assessment!$A:$N,8,FALSE)),"",VLOOKUP($F35,Risk_Assessment!$A:$N,8,FALSE))</f>
        <v/>
      </c>
      <c r="C35" s="52"/>
      <c r="D35" s="52"/>
      <c r="E35" s="69" t="e">
        <f>Risk_Assessment!#REF!</f>
        <v>#REF!</v>
      </c>
      <c r="F35" s="53" t="str">
        <f t="shared" si="0"/>
        <v>TBC31</v>
      </c>
      <c r="G35" s="53">
        <f t="shared" si="1"/>
        <v>31</v>
      </c>
    </row>
    <row r="36" spans="1:7" ht="60" hidden="1" customHeight="1" x14ac:dyDescent="0.25">
      <c r="A36" s="52" t="str">
        <f>IF(ISERROR(VLOOKUP($F36,Risk_Assessment!$A:$N,7,FALSE)),"",VLOOKUP($F36,Risk_Assessment!$A:$N,7,FALSE))</f>
        <v/>
      </c>
      <c r="B36" s="52" t="str">
        <f>IF(ISERROR(VLOOKUP($F36,Risk_Assessment!$A:$N,8,FALSE)),"",VLOOKUP($F36,Risk_Assessment!$A:$N,8,FALSE))</f>
        <v/>
      </c>
      <c r="C36" s="52"/>
      <c r="D36" s="52"/>
      <c r="E36" s="69" t="e">
        <f>Risk_Assessment!#REF!</f>
        <v>#REF!</v>
      </c>
      <c r="F36" s="53" t="str">
        <f t="shared" si="0"/>
        <v>TBC32</v>
      </c>
      <c r="G36" s="53">
        <f t="shared" si="1"/>
        <v>32</v>
      </c>
    </row>
    <row r="37" spans="1:7" ht="60" hidden="1" customHeight="1" x14ac:dyDescent="0.25">
      <c r="A37" s="52" t="str">
        <f>IF(ISERROR(VLOOKUP($F37,Risk_Assessment!$A:$N,7,FALSE)),"",VLOOKUP($F37,Risk_Assessment!$A:$N,7,FALSE))</f>
        <v/>
      </c>
      <c r="B37" s="52" t="str">
        <f>IF(ISERROR(VLOOKUP($F37,Risk_Assessment!$A:$N,8,FALSE)),"",VLOOKUP($F37,Risk_Assessment!$A:$N,8,FALSE))</f>
        <v/>
      </c>
      <c r="C37" s="52"/>
      <c r="D37" s="52"/>
      <c r="E37" s="69" t="e">
        <f>Risk_Assessment!#REF!</f>
        <v>#REF!</v>
      </c>
      <c r="F37" s="53" t="str">
        <f t="shared" si="0"/>
        <v>TBC33</v>
      </c>
      <c r="G37" s="53">
        <f t="shared" si="1"/>
        <v>33</v>
      </c>
    </row>
    <row r="38" spans="1:7" ht="60" hidden="1" customHeight="1" x14ac:dyDescent="0.25">
      <c r="A38" s="52" t="str">
        <f>IF(ISERROR(VLOOKUP($F38,Risk_Assessment!$A:$N,7,FALSE)),"",VLOOKUP($F38,Risk_Assessment!$A:$N,7,FALSE))</f>
        <v/>
      </c>
      <c r="B38" s="52" t="str">
        <f>IF(ISERROR(VLOOKUP($F38,Risk_Assessment!$A:$N,8,FALSE)),"",VLOOKUP($F38,Risk_Assessment!$A:$N,8,FALSE))</f>
        <v/>
      </c>
      <c r="C38" s="52"/>
      <c r="D38" s="52"/>
      <c r="E38" s="69" t="e">
        <f>Risk_Assessment!#REF!</f>
        <v>#REF!</v>
      </c>
      <c r="F38" s="53" t="str">
        <f t="shared" si="0"/>
        <v>TBC34</v>
      </c>
      <c r="G38" s="53">
        <f t="shared" si="1"/>
        <v>34</v>
      </c>
    </row>
    <row r="39" spans="1:7" ht="60" hidden="1" customHeight="1" x14ac:dyDescent="0.25">
      <c r="A39" s="52" t="str">
        <f>IF(ISERROR(VLOOKUP($F39,Risk_Assessment!$A:$N,7,FALSE)),"",VLOOKUP($F39,Risk_Assessment!$A:$N,7,FALSE))</f>
        <v/>
      </c>
      <c r="B39" s="52" t="str">
        <f>IF(ISERROR(VLOOKUP($F39,Risk_Assessment!$A:$N,8,FALSE)),"",VLOOKUP($F39,Risk_Assessment!$A:$N,8,FALSE))</f>
        <v/>
      </c>
      <c r="C39" s="52"/>
      <c r="D39" s="52"/>
      <c r="E39" s="69" t="e">
        <f>Risk_Assessment!#REF!</f>
        <v>#REF!</v>
      </c>
      <c r="F39" s="53" t="str">
        <f t="shared" si="0"/>
        <v>TBC35</v>
      </c>
      <c r="G39" s="53">
        <f t="shared" si="1"/>
        <v>35</v>
      </c>
    </row>
    <row r="40" spans="1:7" ht="60" hidden="1" customHeight="1" x14ac:dyDescent="0.25">
      <c r="A40" s="52" t="str">
        <f>IF(ISERROR(VLOOKUP($F40,Risk_Assessment!$A:$N,7,FALSE)),"",VLOOKUP($F40,Risk_Assessment!$A:$N,7,FALSE))</f>
        <v/>
      </c>
      <c r="B40" s="52" t="str">
        <f>IF(ISERROR(VLOOKUP($F40,Risk_Assessment!$A:$N,8,FALSE)),"",VLOOKUP($F40,Risk_Assessment!$A:$N,8,FALSE))</f>
        <v/>
      </c>
      <c r="C40" s="52"/>
      <c r="D40" s="52"/>
      <c r="E40" s="69" t="e">
        <f>Risk_Assessment!#REF!</f>
        <v>#REF!</v>
      </c>
      <c r="F40" s="53" t="str">
        <f t="shared" si="0"/>
        <v>TBC36</v>
      </c>
      <c r="G40" s="53">
        <f t="shared" si="1"/>
        <v>36</v>
      </c>
    </row>
    <row r="41" spans="1:7" ht="60" hidden="1" customHeight="1" x14ac:dyDescent="0.25">
      <c r="A41" s="52" t="str">
        <f>IF(ISERROR(VLOOKUP($F41,Risk_Assessment!$A:$N,7,FALSE)),"",VLOOKUP($F41,Risk_Assessment!$A:$N,7,FALSE))</f>
        <v/>
      </c>
      <c r="B41" s="52" t="str">
        <f>IF(ISERROR(VLOOKUP($F41,Risk_Assessment!$A:$N,8,FALSE)),"",VLOOKUP($F41,Risk_Assessment!$A:$N,8,FALSE))</f>
        <v/>
      </c>
      <c r="C41" s="52"/>
      <c r="D41" s="52"/>
      <c r="E41" s="69" t="e">
        <f>Risk_Assessment!#REF!</f>
        <v>#REF!</v>
      </c>
      <c r="F41" s="53" t="str">
        <f t="shared" si="0"/>
        <v>TBC37</v>
      </c>
      <c r="G41" s="53">
        <f t="shared" si="1"/>
        <v>37</v>
      </c>
    </row>
    <row r="42" spans="1:7" ht="60" hidden="1" customHeight="1" x14ac:dyDescent="0.25">
      <c r="A42" s="52" t="str">
        <f>IF(ISERROR(VLOOKUP($F42,Risk_Assessment!$A:$N,7,FALSE)),"",VLOOKUP($F42,Risk_Assessment!$A:$N,7,FALSE))</f>
        <v/>
      </c>
      <c r="B42" s="52" t="str">
        <f>IF(ISERROR(VLOOKUP($F42,Risk_Assessment!$A:$N,8,FALSE)),"",VLOOKUP($F42,Risk_Assessment!$A:$N,8,FALSE))</f>
        <v/>
      </c>
      <c r="C42" s="52"/>
      <c r="D42" s="52"/>
      <c r="E42" s="69" t="e">
        <f>Risk_Assessment!#REF!</f>
        <v>#REF!</v>
      </c>
      <c r="F42" s="53" t="str">
        <f t="shared" si="0"/>
        <v>TBC38</v>
      </c>
      <c r="G42" s="53">
        <f t="shared" si="1"/>
        <v>38</v>
      </c>
    </row>
    <row r="43" spans="1:7" ht="60" hidden="1" customHeight="1" x14ac:dyDescent="0.25">
      <c r="A43" s="52" t="str">
        <f>IF(ISERROR(VLOOKUP($F43,Risk_Assessment!$A:$N,7,FALSE)),"",VLOOKUP($F43,Risk_Assessment!$A:$N,7,FALSE))</f>
        <v/>
      </c>
      <c r="B43" s="52" t="str">
        <f>IF(ISERROR(VLOOKUP($F43,Risk_Assessment!$A:$N,8,FALSE)),"",VLOOKUP($F43,Risk_Assessment!$A:$N,8,FALSE))</f>
        <v/>
      </c>
      <c r="C43" s="52"/>
      <c r="D43" s="52"/>
      <c r="E43" s="69" t="e">
        <f>Risk_Assessment!#REF!</f>
        <v>#REF!</v>
      </c>
      <c r="F43" s="53" t="str">
        <f t="shared" si="0"/>
        <v>TBC39</v>
      </c>
      <c r="G43" s="53">
        <f t="shared" si="1"/>
        <v>39</v>
      </c>
    </row>
    <row r="44" spans="1:7" ht="60" hidden="1" customHeight="1" x14ac:dyDescent="0.25">
      <c r="A44" s="52" t="str">
        <f>IF(ISERROR(VLOOKUP($F44,Risk_Assessment!$A:$N,7,FALSE)),"",VLOOKUP($F44,Risk_Assessment!$A:$N,7,FALSE))</f>
        <v/>
      </c>
      <c r="B44" s="52" t="str">
        <f>IF(ISERROR(VLOOKUP($F44,Risk_Assessment!$A:$N,8,FALSE)),"",VLOOKUP($F44,Risk_Assessment!$A:$N,8,FALSE))</f>
        <v/>
      </c>
      <c r="C44" s="52"/>
      <c r="D44" s="52"/>
      <c r="E44" s="69" t="e">
        <f>Risk_Assessment!#REF!</f>
        <v>#REF!</v>
      </c>
      <c r="F44" s="53" t="str">
        <f t="shared" si="0"/>
        <v>TBC40</v>
      </c>
      <c r="G44" s="53">
        <f t="shared" si="1"/>
        <v>40</v>
      </c>
    </row>
    <row r="45" spans="1:7" ht="60" hidden="1" customHeight="1" x14ac:dyDescent="0.25">
      <c r="A45" s="52" t="str">
        <f>IF(ISERROR(VLOOKUP($F45,Risk_Assessment!$A:$N,7,FALSE)),"",VLOOKUP($F45,Risk_Assessment!$A:$N,7,FALSE))</f>
        <v/>
      </c>
      <c r="B45" s="52" t="str">
        <f>IF(ISERROR(VLOOKUP($F45,Risk_Assessment!$A:$N,8,FALSE)),"",VLOOKUP($F45,Risk_Assessment!$A:$N,8,FALSE))</f>
        <v/>
      </c>
      <c r="C45" s="52"/>
      <c r="D45" s="52"/>
      <c r="E45" s="69" t="e">
        <f>Risk_Assessment!#REF!</f>
        <v>#REF!</v>
      </c>
      <c r="F45" s="53" t="str">
        <f t="shared" si="0"/>
        <v>TBC41</v>
      </c>
      <c r="G45" s="53">
        <f t="shared" si="1"/>
        <v>41</v>
      </c>
    </row>
    <row r="46" spans="1:7" ht="60" hidden="1" customHeight="1" x14ac:dyDescent="0.25">
      <c r="A46" s="52" t="str">
        <f>IF(ISERROR(VLOOKUP($F46,Risk_Assessment!$A:$N,7,FALSE)),"",VLOOKUP($F46,Risk_Assessment!$A:$N,7,FALSE))</f>
        <v/>
      </c>
      <c r="B46" s="52" t="str">
        <f>IF(ISERROR(VLOOKUP($F46,Risk_Assessment!$A:$N,8,FALSE)),"",VLOOKUP($F46,Risk_Assessment!$A:$N,8,FALSE))</f>
        <v/>
      </c>
      <c r="C46" s="52"/>
      <c r="D46" s="52"/>
      <c r="E46" s="69" t="e">
        <f>Risk_Assessment!#REF!</f>
        <v>#REF!</v>
      </c>
      <c r="F46" s="53" t="str">
        <f t="shared" si="0"/>
        <v>TBC42</v>
      </c>
      <c r="G46" s="53">
        <f t="shared" si="1"/>
        <v>42</v>
      </c>
    </row>
    <row r="47" spans="1:7" ht="60" hidden="1" customHeight="1" x14ac:dyDescent="0.25">
      <c r="A47" s="52" t="str">
        <f>IF(ISERROR(VLOOKUP($F47,Risk_Assessment!$A:$N,7,FALSE)),"",VLOOKUP($F47,Risk_Assessment!$A:$N,7,FALSE))</f>
        <v/>
      </c>
      <c r="B47" s="52" t="str">
        <f>IF(ISERROR(VLOOKUP($F47,Risk_Assessment!$A:$N,8,FALSE)),"",VLOOKUP($F47,Risk_Assessment!$A:$N,8,FALSE))</f>
        <v/>
      </c>
      <c r="C47" s="52"/>
      <c r="D47" s="52"/>
      <c r="E47" s="69" t="e">
        <f>Risk_Assessment!#REF!</f>
        <v>#REF!</v>
      </c>
      <c r="F47" s="53" t="str">
        <f t="shared" si="0"/>
        <v>TBC43</v>
      </c>
      <c r="G47" s="53">
        <f t="shared" si="1"/>
        <v>43</v>
      </c>
    </row>
    <row r="48" spans="1:7" ht="60" hidden="1" customHeight="1" x14ac:dyDescent="0.25">
      <c r="A48" s="52" t="str">
        <f>IF(ISERROR(VLOOKUP($F48,Risk_Assessment!$A:$N,7,FALSE)),"",VLOOKUP($F48,Risk_Assessment!$A:$N,7,FALSE))</f>
        <v/>
      </c>
      <c r="B48" s="52" t="str">
        <f>IF(ISERROR(VLOOKUP($F48,Risk_Assessment!$A:$N,8,FALSE)),"",VLOOKUP($F48,Risk_Assessment!$A:$N,8,FALSE))</f>
        <v/>
      </c>
      <c r="C48" s="52"/>
      <c r="D48" s="52"/>
      <c r="E48" s="69" t="e">
        <f>Risk_Assessment!#REF!</f>
        <v>#REF!</v>
      </c>
      <c r="F48" s="53" t="str">
        <f t="shared" si="0"/>
        <v>TBC44</v>
      </c>
      <c r="G48" s="53">
        <f t="shared" si="1"/>
        <v>44</v>
      </c>
    </row>
    <row r="49" spans="1:7" ht="60" hidden="1" customHeight="1" x14ac:dyDescent="0.25">
      <c r="A49" s="52" t="str">
        <f>IF(ISERROR(VLOOKUP($F49,Risk_Assessment!$A:$N,7,FALSE)),"",VLOOKUP($F49,Risk_Assessment!$A:$N,7,FALSE))</f>
        <v/>
      </c>
      <c r="B49" s="52" t="str">
        <f>IF(ISERROR(VLOOKUP($F49,Risk_Assessment!$A:$N,8,FALSE)),"",VLOOKUP($F49,Risk_Assessment!$A:$N,8,FALSE))</f>
        <v/>
      </c>
      <c r="C49" s="52"/>
      <c r="D49" s="52"/>
      <c r="E49" s="69" t="e">
        <f>Risk_Assessment!#REF!</f>
        <v>#REF!</v>
      </c>
      <c r="F49" s="53" t="str">
        <f t="shared" si="0"/>
        <v>TBC45</v>
      </c>
      <c r="G49" s="53">
        <f t="shared" si="1"/>
        <v>45</v>
      </c>
    </row>
    <row r="50" spans="1:7" ht="60" hidden="1" customHeight="1" x14ac:dyDescent="0.25">
      <c r="A50" s="52" t="str">
        <f>IF(ISERROR(VLOOKUP($F50,Risk_Assessment!$A:$N,7,FALSE)),"",VLOOKUP($F50,Risk_Assessment!$A:$N,7,FALSE))</f>
        <v/>
      </c>
      <c r="B50" s="52" t="str">
        <f>IF(ISERROR(VLOOKUP($F50,Risk_Assessment!$A:$N,8,FALSE)),"",VLOOKUP($F50,Risk_Assessment!$A:$N,8,FALSE))</f>
        <v/>
      </c>
      <c r="C50" s="52"/>
      <c r="D50" s="52"/>
      <c r="E50" s="69" t="e">
        <f>Risk_Assessment!#REF!</f>
        <v>#REF!</v>
      </c>
      <c r="F50" s="53" t="str">
        <f t="shared" si="0"/>
        <v>TBC46</v>
      </c>
      <c r="G50" s="53">
        <f t="shared" si="1"/>
        <v>46</v>
      </c>
    </row>
    <row r="51" spans="1:7" ht="60" hidden="1" customHeight="1" x14ac:dyDescent="0.25">
      <c r="A51" s="52" t="str">
        <f>IF(ISERROR(VLOOKUP($F51,Risk_Assessment!$A:$N,7,FALSE)),"",VLOOKUP($F51,Risk_Assessment!$A:$N,7,FALSE))</f>
        <v/>
      </c>
      <c r="B51" s="52" t="str">
        <f>IF(ISERROR(VLOOKUP($F51,Risk_Assessment!$A:$N,8,FALSE)),"",VLOOKUP($F51,Risk_Assessment!$A:$N,8,FALSE))</f>
        <v/>
      </c>
      <c r="C51" s="52"/>
      <c r="D51" s="52"/>
      <c r="E51" s="69" t="e">
        <f>Risk_Assessment!#REF!</f>
        <v>#REF!</v>
      </c>
      <c r="F51" s="53" t="str">
        <f t="shared" si="0"/>
        <v>TBC47</v>
      </c>
      <c r="G51" s="53">
        <f t="shared" si="1"/>
        <v>47</v>
      </c>
    </row>
    <row r="52" spans="1:7" ht="60" hidden="1" customHeight="1" x14ac:dyDescent="0.25">
      <c r="A52" s="52" t="str">
        <f>IF(ISERROR(VLOOKUP($F52,Risk_Assessment!$A:$N,7,FALSE)),"",VLOOKUP($F52,Risk_Assessment!$A:$N,7,FALSE))</f>
        <v/>
      </c>
      <c r="B52" s="52" t="str">
        <f>IF(ISERROR(VLOOKUP($F52,Risk_Assessment!$A:$N,8,FALSE)),"",VLOOKUP($F52,Risk_Assessment!$A:$N,8,FALSE))</f>
        <v/>
      </c>
      <c r="C52" s="52"/>
      <c r="D52" s="52"/>
      <c r="E52" s="69" t="e">
        <f>Risk_Assessment!#REF!</f>
        <v>#REF!</v>
      </c>
      <c r="F52" s="53" t="str">
        <f t="shared" si="0"/>
        <v>TBC48</v>
      </c>
      <c r="G52" s="53">
        <f t="shared" si="1"/>
        <v>48</v>
      </c>
    </row>
    <row r="53" spans="1:7" ht="60" hidden="1" customHeight="1" x14ac:dyDescent="0.25">
      <c r="A53" s="52" t="str">
        <f>IF(ISERROR(VLOOKUP($F53,Risk_Assessment!$A:$N,7,FALSE)),"",VLOOKUP($F53,Risk_Assessment!$A:$N,7,FALSE))</f>
        <v/>
      </c>
      <c r="B53" s="52" t="str">
        <f>IF(ISERROR(VLOOKUP($F53,Risk_Assessment!$A:$N,8,FALSE)),"",VLOOKUP($F53,Risk_Assessment!$A:$N,8,FALSE))</f>
        <v/>
      </c>
      <c r="C53" s="52"/>
      <c r="D53" s="52"/>
      <c r="E53" s="69" t="e">
        <f>Risk_Assessment!#REF!</f>
        <v>#REF!</v>
      </c>
      <c r="F53" s="53" t="str">
        <f t="shared" si="0"/>
        <v>TBC49</v>
      </c>
      <c r="G53" s="53">
        <f t="shared" si="1"/>
        <v>49</v>
      </c>
    </row>
    <row r="54" spans="1:7" ht="60" hidden="1" customHeight="1" x14ac:dyDescent="0.25">
      <c r="A54" s="52" t="str">
        <f>IF(ISERROR(VLOOKUP($F54,Risk_Assessment!$A:$N,7,FALSE)),"",VLOOKUP($F54,Risk_Assessment!$A:$N,7,FALSE))</f>
        <v/>
      </c>
      <c r="B54" s="52" t="str">
        <f>IF(ISERROR(VLOOKUP($F54,Risk_Assessment!$A:$N,8,FALSE)),"",VLOOKUP($F54,Risk_Assessment!$A:$N,8,FALSE))</f>
        <v/>
      </c>
      <c r="C54" s="52"/>
      <c r="D54" s="52"/>
      <c r="E54" s="69" t="e">
        <f>Risk_Assessment!#REF!</f>
        <v>#REF!</v>
      </c>
      <c r="F54" s="53" t="str">
        <f t="shared" si="0"/>
        <v>TBC50</v>
      </c>
      <c r="G54" s="53">
        <f t="shared" si="1"/>
        <v>50</v>
      </c>
    </row>
    <row r="55" spans="1:7" ht="60" hidden="1" customHeight="1" x14ac:dyDescent="0.25">
      <c r="A55" s="52" t="str">
        <f>IF(ISERROR(VLOOKUP($F55,Risk_Assessment!$A:$N,7,FALSE)),"",VLOOKUP($F55,Risk_Assessment!$A:$N,7,FALSE))</f>
        <v/>
      </c>
      <c r="B55" s="52" t="str">
        <f>IF(ISERROR(VLOOKUP($F55,Risk_Assessment!$A:$N,8,FALSE)),"",VLOOKUP($F55,Risk_Assessment!$A:$N,8,FALSE))</f>
        <v/>
      </c>
      <c r="C55" s="52"/>
      <c r="D55" s="52"/>
      <c r="E55" s="69" t="e">
        <f>Risk_Assessment!#REF!</f>
        <v>#REF!</v>
      </c>
      <c r="F55" s="53" t="str">
        <f t="shared" si="0"/>
        <v>TBC51</v>
      </c>
      <c r="G55" s="53">
        <f t="shared" si="1"/>
        <v>51</v>
      </c>
    </row>
    <row r="56" spans="1:7" ht="60" hidden="1" customHeight="1" x14ac:dyDescent="0.25">
      <c r="A56" s="52" t="str">
        <f>IF(ISERROR(VLOOKUP($F56,Risk_Assessment!$A:$N,7,FALSE)),"",VLOOKUP($F56,Risk_Assessment!$A:$N,7,FALSE))</f>
        <v/>
      </c>
      <c r="B56" s="52" t="str">
        <f>IF(ISERROR(VLOOKUP($F56,Risk_Assessment!$A:$N,8,FALSE)),"",VLOOKUP($F56,Risk_Assessment!$A:$N,8,FALSE))</f>
        <v/>
      </c>
      <c r="C56" s="52"/>
      <c r="D56" s="52"/>
      <c r="E56" s="69" t="e">
        <f>Risk_Assessment!#REF!</f>
        <v>#REF!</v>
      </c>
      <c r="F56" s="53" t="str">
        <f t="shared" si="0"/>
        <v>TBC52</v>
      </c>
      <c r="G56" s="53">
        <f t="shared" si="1"/>
        <v>52</v>
      </c>
    </row>
    <row r="57" spans="1:7" ht="60" hidden="1" customHeight="1" x14ac:dyDescent="0.25">
      <c r="A57" s="52" t="str">
        <f>IF(ISERROR(VLOOKUP($F57,Risk_Assessment!$A:$N,7,FALSE)),"",VLOOKUP($F57,Risk_Assessment!$A:$N,7,FALSE))</f>
        <v/>
      </c>
      <c r="B57" s="52" t="str">
        <f>IF(ISERROR(VLOOKUP($F57,Risk_Assessment!$A:$N,8,FALSE)),"",VLOOKUP($F57,Risk_Assessment!$A:$N,8,FALSE))</f>
        <v/>
      </c>
      <c r="C57" s="52"/>
      <c r="D57" s="52"/>
      <c r="E57" s="69" t="e">
        <f>Risk_Assessment!#REF!</f>
        <v>#REF!</v>
      </c>
      <c r="F57" s="53" t="str">
        <f t="shared" si="0"/>
        <v>TBC53</v>
      </c>
      <c r="G57" s="53">
        <f t="shared" si="1"/>
        <v>53</v>
      </c>
    </row>
    <row r="58" spans="1:7" ht="60" hidden="1" customHeight="1" x14ac:dyDescent="0.25">
      <c r="A58" s="52" t="str">
        <f>IF(ISERROR(VLOOKUP($F58,Risk_Assessment!$A:$N,7,FALSE)),"",VLOOKUP($F58,Risk_Assessment!$A:$N,7,FALSE))</f>
        <v/>
      </c>
      <c r="B58" s="52" t="str">
        <f>IF(ISERROR(VLOOKUP($F58,Risk_Assessment!$A:$N,8,FALSE)),"",VLOOKUP($F58,Risk_Assessment!$A:$N,8,FALSE))</f>
        <v/>
      </c>
      <c r="C58" s="52"/>
      <c r="D58" s="52"/>
      <c r="E58" s="69" t="e">
        <f>Risk_Assessment!#REF!</f>
        <v>#REF!</v>
      </c>
      <c r="F58" s="53" t="str">
        <f t="shared" si="0"/>
        <v>TBC54</v>
      </c>
      <c r="G58" s="53">
        <f t="shared" si="1"/>
        <v>54</v>
      </c>
    </row>
    <row r="59" spans="1:7" ht="60" hidden="1" customHeight="1" x14ac:dyDescent="0.25">
      <c r="A59" s="52" t="str">
        <f>IF(ISERROR(VLOOKUP($F59,Risk_Assessment!$A:$N,7,FALSE)),"",VLOOKUP($F59,Risk_Assessment!$A:$N,7,FALSE))</f>
        <v/>
      </c>
      <c r="B59" s="52" t="str">
        <f>IF(ISERROR(VLOOKUP($F59,Risk_Assessment!$A:$N,8,FALSE)),"",VLOOKUP($F59,Risk_Assessment!$A:$N,8,FALSE))</f>
        <v/>
      </c>
      <c r="C59" s="52"/>
      <c r="D59" s="52"/>
      <c r="E59" s="69" t="e">
        <f>Risk_Assessment!#REF!</f>
        <v>#REF!</v>
      </c>
      <c r="F59" s="53" t="str">
        <f t="shared" si="0"/>
        <v>TBC55</v>
      </c>
      <c r="G59" s="53">
        <f t="shared" si="1"/>
        <v>55</v>
      </c>
    </row>
    <row r="60" spans="1:7" ht="60" hidden="1" customHeight="1" x14ac:dyDescent="0.25">
      <c r="A60" s="52" t="str">
        <f>IF(ISERROR(VLOOKUP($F60,Risk_Assessment!$A:$N,7,FALSE)),"",VLOOKUP($F60,Risk_Assessment!$A:$N,7,FALSE))</f>
        <v/>
      </c>
      <c r="B60" s="52" t="str">
        <f>IF(ISERROR(VLOOKUP($F60,Risk_Assessment!$A:$N,8,FALSE)),"",VLOOKUP($F60,Risk_Assessment!$A:$N,8,FALSE))</f>
        <v/>
      </c>
      <c r="C60" s="52"/>
      <c r="D60" s="52"/>
      <c r="E60" s="69" t="e">
        <f>Risk_Assessment!#REF!</f>
        <v>#REF!</v>
      </c>
      <c r="F60" s="53" t="str">
        <f t="shared" si="0"/>
        <v>TBC56</v>
      </c>
      <c r="G60" s="53">
        <f t="shared" si="1"/>
        <v>56</v>
      </c>
    </row>
    <row r="61" spans="1:7" ht="60" hidden="1" customHeight="1" x14ac:dyDescent="0.25">
      <c r="A61" s="52" t="str">
        <f>IF(ISERROR(VLOOKUP($F61,Risk_Assessment!$A:$N,7,FALSE)),"",VLOOKUP($F61,Risk_Assessment!$A:$N,7,FALSE))</f>
        <v/>
      </c>
      <c r="B61" s="52" t="str">
        <f>IF(ISERROR(VLOOKUP($F61,Risk_Assessment!$A:$N,8,FALSE)),"",VLOOKUP($F61,Risk_Assessment!$A:$N,8,FALSE))</f>
        <v/>
      </c>
      <c r="C61" s="52"/>
      <c r="D61" s="52"/>
      <c r="E61" s="69" t="e">
        <f>Risk_Assessment!#REF!</f>
        <v>#REF!</v>
      </c>
      <c r="F61" s="53" t="str">
        <f t="shared" si="0"/>
        <v>TBC57</v>
      </c>
      <c r="G61" s="53">
        <f t="shared" si="1"/>
        <v>57</v>
      </c>
    </row>
    <row r="62" spans="1:7" ht="60" hidden="1" customHeight="1" x14ac:dyDescent="0.25">
      <c r="A62" s="52" t="str">
        <f>IF(ISERROR(VLOOKUP($F62,Risk_Assessment!$A:$N,7,FALSE)),"",VLOOKUP($F62,Risk_Assessment!$A:$N,7,FALSE))</f>
        <v/>
      </c>
      <c r="B62" s="52" t="str">
        <f>IF(ISERROR(VLOOKUP($F62,Risk_Assessment!$A:$N,8,FALSE)),"",VLOOKUP($F62,Risk_Assessment!$A:$N,8,FALSE))</f>
        <v/>
      </c>
      <c r="C62" s="52"/>
      <c r="D62" s="52"/>
      <c r="E62" s="69" t="e">
        <f>Risk_Assessment!#REF!</f>
        <v>#REF!</v>
      </c>
      <c r="F62" s="53" t="str">
        <f t="shared" si="0"/>
        <v>TBC58</v>
      </c>
      <c r="G62" s="53">
        <f t="shared" si="1"/>
        <v>58</v>
      </c>
    </row>
    <row r="63" spans="1:7" ht="60" hidden="1" customHeight="1" x14ac:dyDescent="0.25">
      <c r="A63" s="52" t="str">
        <f>IF(ISERROR(VLOOKUP($F63,Risk_Assessment!$A:$N,7,FALSE)),"",VLOOKUP($F63,Risk_Assessment!$A:$N,7,FALSE))</f>
        <v/>
      </c>
      <c r="B63" s="52" t="str">
        <f>IF(ISERROR(VLOOKUP($F63,Risk_Assessment!$A:$N,8,FALSE)),"",VLOOKUP($F63,Risk_Assessment!$A:$N,8,FALSE))</f>
        <v/>
      </c>
      <c r="C63" s="52"/>
      <c r="D63" s="52"/>
      <c r="E63" s="69" t="e">
        <f>Risk_Assessment!#REF!</f>
        <v>#REF!</v>
      </c>
      <c r="F63" s="53" t="str">
        <f t="shared" si="0"/>
        <v>TBC59</v>
      </c>
      <c r="G63" s="53">
        <f t="shared" si="1"/>
        <v>59</v>
      </c>
    </row>
    <row r="64" spans="1:7" ht="60" hidden="1" customHeight="1" x14ac:dyDescent="0.25">
      <c r="A64" s="52" t="str">
        <f>IF(ISERROR(VLOOKUP($F64,Risk_Assessment!$A:$N,7,FALSE)),"",VLOOKUP($F64,Risk_Assessment!$A:$N,7,FALSE))</f>
        <v/>
      </c>
      <c r="B64" s="52" t="str">
        <f>IF(ISERROR(VLOOKUP($F64,Risk_Assessment!$A:$N,8,FALSE)),"",VLOOKUP($F64,Risk_Assessment!$A:$N,8,FALSE))</f>
        <v/>
      </c>
      <c r="C64" s="52"/>
      <c r="D64" s="52"/>
      <c r="E64" s="69" t="e">
        <f>Risk_Assessment!#REF!</f>
        <v>#REF!</v>
      </c>
      <c r="F64" s="53" t="str">
        <f t="shared" si="0"/>
        <v>TBC60</v>
      </c>
      <c r="G64" s="53">
        <f t="shared" si="1"/>
        <v>60</v>
      </c>
    </row>
    <row r="65" spans="1:7" ht="60" hidden="1" customHeight="1" x14ac:dyDescent="0.25">
      <c r="A65" s="52" t="str">
        <f>IF(ISERROR(VLOOKUP($F65,Risk_Assessment!$A:$N,7,FALSE)),"",VLOOKUP($F65,Risk_Assessment!$A:$N,7,FALSE))</f>
        <v/>
      </c>
      <c r="B65" s="52" t="str">
        <f>IF(ISERROR(VLOOKUP($F65,Risk_Assessment!$A:$N,8,FALSE)),"",VLOOKUP($F65,Risk_Assessment!$A:$N,8,FALSE))</f>
        <v/>
      </c>
      <c r="C65" s="52"/>
      <c r="D65" s="52"/>
      <c r="E65" s="69" t="e">
        <f>Risk_Assessment!#REF!</f>
        <v>#REF!</v>
      </c>
      <c r="F65" s="53" t="str">
        <f t="shared" si="0"/>
        <v>TBC61</v>
      </c>
      <c r="G65" s="53">
        <f t="shared" si="1"/>
        <v>61</v>
      </c>
    </row>
    <row r="66" spans="1:7" ht="60" hidden="1" customHeight="1" x14ac:dyDescent="0.25">
      <c r="A66" s="52" t="str">
        <f>IF(ISERROR(VLOOKUP($F66,Risk_Assessment!$A:$N,7,FALSE)),"",VLOOKUP($F66,Risk_Assessment!$A:$N,7,FALSE))</f>
        <v/>
      </c>
      <c r="B66" s="52" t="str">
        <f>IF(ISERROR(VLOOKUP($F66,Risk_Assessment!$A:$N,8,FALSE)),"",VLOOKUP($F66,Risk_Assessment!$A:$N,8,FALSE))</f>
        <v/>
      </c>
      <c r="C66" s="52"/>
      <c r="D66" s="52"/>
      <c r="E66" s="69" t="e">
        <f>Risk_Assessment!#REF!</f>
        <v>#REF!</v>
      </c>
      <c r="F66" s="53" t="str">
        <f t="shared" si="0"/>
        <v>TBC62</v>
      </c>
      <c r="G66" s="53">
        <f t="shared" si="1"/>
        <v>62</v>
      </c>
    </row>
    <row r="67" spans="1:7" ht="60" hidden="1" customHeight="1" x14ac:dyDescent="0.25">
      <c r="A67" s="52" t="str">
        <f>IF(ISERROR(VLOOKUP($F67,Risk_Assessment!$A:$N,7,FALSE)),"",VLOOKUP($F67,Risk_Assessment!$A:$N,7,FALSE))</f>
        <v/>
      </c>
      <c r="B67" s="52" t="str">
        <f>IF(ISERROR(VLOOKUP($F67,Risk_Assessment!$A:$N,8,FALSE)),"",VLOOKUP($F67,Risk_Assessment!$A:$N,8,FALSE))</f>
        <v/>
      </c>
      <c r="C67" s="52"/>
      <c r="D67" s="52"/>
      <c r="E67" s="69" t="e">
        <f>Risk_Assessment!#REF!</f>
        <v>#REF!</v>
      </c>
      <c r="F67" s="53" t="str">
        <f t="shared" si="0"/>
        <v>TBC63</v>
      </c>
      <c r="G67" s="53">
        <f t="shared" si="1"/>
        <v>63</v>
      </c>
    </row>
    <row r="68" spans="1:7" ht="60" hidden="1" customHeight="1" x14ac:dyDescent="0.25">
      <c r="A68" s="52" t="str">
        <f>IF(ISERROR(VLOOKUP($F68,Risk_Assessment!$A:$N,7,FALSE)),"",VLOOKUP($F68,Risk_Assessment!$A:$N,7,FALSE))</f>
        <v/>
      </c>
      <c r="B68" s="52" t="str">
        <f>IF(ISERROR(VLOOKUP($F68,Risk_Assessment!$A:$N,8,FALSE)),"",VLOOKUP($F68,Risk_Assessment!$A:$N,8,FALSE))</f>
        <v/>
      </c>
      <c r="C68" s="52"/>
      <c r="D68" s="52"/>
      <c r="E68" s="69" t="e">
        <f>Risk_Assessment!#REF!</f>
        <v>#REF!</v>
      </c>
      <c r="F68" s="53" t="str">
        <f t="shared" si="0"/>
        <v>TBC64</v>
      </c>
      <c r="G68" s="53">
        <f t="shared" si="1"/>
        <v>64</v>
      </c>
    </row>
    <row r="69" spans="1:7" ht="60" hidden="1" customHeight="1" x14ac:dyDescent="0.25">
      <c r="A69" s="52" t="str">
        <f>IF(ISERROR(VLOOKUP($F69,Risk_Assessment!$A:$N,7,FALSE)),"",VLOOKUP($F69,Risk_Assessment!$A:$N,7,FALSE))</f>
        <v/>
      </c>
      <c r="B69" s="52" t="str">
        <f>IF(ISERROR(VLOOKUP($F69,Risk_Assessment!$A:$N,8,FALSE)),"",VLOOKUP($F69,Risk_Assessment!$A:$N,8,FALSE))</f>
        <v/>
      </c>
      <c r="C69" s="52"/>
      <c r="D69" s="52"/>
      <c r="E69" s="69" t="e">
        <f>Risk_Assessment!#REF!</f>
        <v>#REF!</v>
      </c>
      <c r="F69" s="53" t="str">
        <f t="shared" ref="F69:F115" si="2">CONCATENATE($A$2,G69)</f>
        <v>TBC65</v>
      </c>
      <c r="G69" s="53">
        <f t="shared" si="1"/>
        <v>65</v>
      </c>
    </row>
    <row r="70" spans="1:7" ht="60" hidden="1" customHeight="1" x14ac:dyDescent="0.25">
      <c r="A70" s="52" t="str">
        <f>IF(ISERROR(VLOOKUP($F70,Risk_Assessment!$A:$N,7,FALSE)),"",VLOOKUP($F70,Risk_Assessment!$A:$N,7,FALSE))</f>
        <v/>
      </c>
      <c r="B70" s="52" t="str">
        <f>IF(ISERROR(VLOOKUP($F70,Risk_Assessment!$A:$N,8,FALSE)),"",VLOOKUP($F70,Risk_Assessment!$A:$N,8,FALSE))</f>
        <v/>
      </c>
      <c r="C70" s="52"/>
      <c r="D70" s="52"/>
      <c r="E70" s="69" t="e">
        <f>Risk_Assessment!#REF!</f>
        <v>#REF!</v>
      </c>
      <c r="F70" s="53" t="str">
        <f t="shared" si="2"/>
        <v>TBC66</v>
      </c>
      <c r="G70" s="53">
        <f t="shared" si="1"/>
        <v>66</v>
      </c>
    </row>
    <row r="71" spans="1:7" ht="60" hidden="1" customHeight="1" x14ac:dyDescent="0.25">
      <c r="A71" s="52" t="str">
        <f>IF(ISERROR(VLOOKUP($F71,Risk_Assessment!$A:$N,7,FALSE)),"",VLOOKUP($F71,Risk_Assessment!$A:$N,7,FALSE))</f>
        <v/>
      </c>
      <c r="B71" s="52" t="str">
        <f>IF(ISERROR(VLOOKUP($F71,Risk_Assessment!$A:$N,8,FALSE)),"",VLOOKUP($F71,Risk_Assessment!$A:$N,8,FALSE))</f>
        <v/>
      </c>
      <c r="C71" s="52"/>
      <c r="D71" s="52"/>
      <c r="E71" s="69" t="e">
        <f>Risk_Assessment!#REF!</f>
        <v>#REF!</v>
      </c>
      <c r="F71" s="53" t="str">
        <f t="shared" si="2"/>
        <v>TBC67</v>
      </c>
      <c r="G71" s="53">
        <f t="shared" ref="G71:G134" si="3">G70+1</f>
        <v>67</v>
      </c>
    </row>
    <row r="72" spans="1:7" ht="60" hidden="1" customHeight="1" x14ac:dyDescent="0.25">
      <c r="A72" s="52" t="str">
        <f>IF(ISERROR(VLOOKUP($F72,Risk_Assessment!$A:$N,7,FALSE)),"",VLOOKUP($F72,Risk_Assessment!$A:$N,7,FALSE))</f>
        <v/>
      </c>
      <c r="B72" s="52" t="str">
        <f>IF(ISERROR(VLOOKUP($F72,Risk_Assessment!$A:$N,8,FALSE)),"",VLOOKUP($F72,Risk_Assessment!$A:$N,8,FALSE))</f>
        <v/>
      </c>
      <c r="C72" s="52"/>
      <c r="D72" s="52"/>
      <c r="E72" s="69" t="e">
        <f>Risk_Assessment!#REF!</f>
        <v>#REF!</v>
      </c>
      <c r="F72" s="53" t="str">
        <f t="shared" si="2"/>
        <v>TBC68</v>
      </c>
      <c r="G72" s="53">
        <f t="shared" si="3"/>
        <v>68</v>
      </c>
    </row>
    <row r="73" spans="1:7" ht="60" hidden="1" customHeight="1" x14ac:dyDescent="0.25">
      <c r="A73" s="52" t="str">
        <f>IF(ISERROR(VLOOKUP($F73,Risk_Assessment!$A:$N,7,FALSE)),"",VLOOKUP($F73,Risk_Assessment!$A:$N,7,FALSE))</f>
        <v/>
      </c>
      <c r="B73" s="52" t="str">
        <f>IF(ISERROR(VLOOKUP($F73,Risk_Assessment!$A:$N,8,FALSE)),"",VLOOKUP($F73,Risk_Assessment!$A:$N,8,FALSE))</f>
        <v/>
      </c>
      <c r="C73" s="52"/>
      <c r="D73" s="52"/>
      <c r="E73" s="69" t="e">
        <f>Risk_Assessment!#REF!</f>
        <v>#REF!</v>
      </c>
      <c r="F73" s="53" t="str">
        <f t="shared" si="2"/>
        <v>TBC69</v>
      </c>
      <c r="G73" s="53">
        <f t="shared" si="3"/>
        <v>69</v>
      </c>
    </row>
    <row r="74" spans="1:7" ht="60" hidden="1" customHeight="1" x14ac:dyDescent="0.25">
      <c r="A74" s="52" t="str">
        <f>IF(ISERROR(VLOOKUP($F74,Risk_Assessment!$A:$N,7,FALSE)),"",VLOOKUP($F74,Risk_Assessment!$A:$N,7,FALSE))</f>
        <v/>
      </c>
      <c r="B74" s="52" t="str">
        <f>IF(ISERROR(VLOOKUP($F74,Risk_Assessment!$A:$N,8,FALSE)),"",VLOOKUP($F74,Risk_Assessment!$A:$N,8,FALSE))</f>
        <v/>
      </c>
      <c r="C74" s="52"/>
      <c r="D74" s="52"/>
      <c r="E74" s="69" t="e">
        <f>Risk_Assessment!#REF!</f>
        <v>#REF!</v>
      </c>
      <c r="F74" s="53" t="str">
        <f t="shared" si="2"/>
        <v>TBC70</v>
      </c>
      <c r="G74" s="53">
        <f t="shared" si="3"/>
        <v>70</v>
      </c>
    </row>
    <row r="75" spans="1:7" ht="60" hidden="1" customHeight="1" x14ac:dyDescent="0.25">
      <c r="A75" s="52" t="str">
        <f>IF(ISERROR(VLOOKUP($F75,Risk_Assessment!$A:$N,7,FALSE)),"",VLOOKUP($F75,Risk_Assessment!$A:$N,7,FALSE))</f>
        <v/>
      </c>
      <c r="B75" s="52" t="str">
        <f>IF(ISERROR(VLOOKUP($F75,Risk_Assessment!$A:$N,8,FALSE)),"",VLOOKUP($F75,Risk_Assessment!$A:$N,8,FALSE))</f>
        <v/>
      </c>
      <c r="C75" s="52"/>
      <c r="D75" s="52"/>
      <c r="E75" s="69" t="e">
        <f>Risk_Assessment!#REF!</f>
        <v>#REF!</v>
      </c>
      <c r="F75" s="53" t="str">
        <f t="shared" si="2"/>
        <v>TBC71</v>
      </c>
      <c r="G75" s="53">
        <f t="shared" si="3"/>
        <v>71</v>
      </c>
    </row>
    <row r="76" spans="1:7" ht="60" hidden="1" customHeight="1" x14ac:dyDescent="0.25">
      <c r="A76" s="52" t="str">
        <f>IF(ISERROR(VLOOKUP($F76,Risk_Assessment!$A:$N,7,FALSE)),"",VLOOKUP($F76,Risk_Assessment!$A:$N,7,FALSE))</f>
        <v/>
      </c>
      <c r="B76" s="52" t="str">
        <f>IF(ISERROR(VLOOKUP($F76,Risk_Assessment!$A:$N,8,FALSE)),"",VLOOKUP($F76,Risk_Assessment!$A:$N,8,FALSE))</f>
        <v/>
      </c>
      <c r="C76" s="52"/>
      <c r="D76" s="52"/>
      <c r="E76" s="69" t="e">
        <f>Risk_Assessment!#REF!</f>
        <v>#REF!</v>
      </c>
      <c r="F76" s="53" t="str">
        <f t="shared" si="2"/>
        <v>TBC72</v>
      </c>
      <c r="G76" s="53">
        <f t="shared" si="3"/>
        <v>72</v>
      </c>
    </row>
    <row r="77" spans="1:7" ht="60" hidden="1" customHeight="1" x14ac:dyDescent="0.25">
      <c r="A77" s="52" t="str">
        <f>IF(ISERROR(VLOOKUP($F77,Risk_Assessment!$A:$N,7,FALSE)),"",VLOOKUP($F77,Risk_Assessment!$A:$N,7,FALSE))</f>
        <v/>
      </c>
      <c r="B77" s="52" t="str">
        <f>IF(ISERROR(VLOOKUP($F77,Risk_Assessment!$A:$N,8,FALSE)),"",VLOOKUP($F77,Risk_Assessment!$A:$N,8,FALSE))</f>
        <v/>
      </c>
      <c r="C77" s="52"/>
      <c r="D77" s="52"/>
      <c r="E77" s="69" t="e">
        <f>Risk_Assessment!#REF!</f>
        <v>#REF!</v>
      </c>
      <c r="F77" s="53" t="str">
        <f t="shared" si="2"/>
        <v>TBC73</v>
      </c>
      <c r="G77" s="53">
        <f t="shared" si="3"/>
        <v>73</v>
      </c>
    </row>
    <row r="78" spans="1:7" ht="60" hidden="1" customHeight="1" x14ac:dyDescent="0.25">
      <c r="A78" s="52" t="str">
        <f>IF(ISERROR(VLOOKUP($F78,Risk_Assessment!$A:$N,7,FALSE)),"",VLOOKUP($F78,Risk_Assessment!$A:$N,7,FALSE))</f>
        <v/>
      </c>
      <c r="B78" s="52" t="str">
        <f>IF(ISERROR(VLOOKUP($F78,Risk_Assessment!$A:$N,8,FALSE)),"",VLOOKUP($F78,Risk_Assessment!$A:$N,8,FALSE))</f>
        <v/>
      </c>
      <c r="C78" s="52"/>
      <c r="D78" s="52"/>
      <c r="E78" s="69" t="e">
        <f>Risk_Assessment!#REF!</f>
        <v>#REF!</v>
      </c>
      <c r="F78" s="53" t="str">
        <f t="shared" si="2"/>
        <v>TBC74</v>
      </c>
      <c r="G78" s="53">
        <f t="shared" si="3"/>
        <v>74</v>
      </c>
    </row>
    <row r="79" spans="1:7" ht="60" hidden="1" customHeight="1" x14ac:dyDescent="0.25">
      <c r="A79" s="52" t="str">
        <f>IF(ISERROR(VLOOKUP($F79,Risk_Assessment!$A:$N,7,FALSE)),"",VLOOKUP($F79,Risk_Assessment!$A:$N,7,FALSE))</f>
        <v/>
      </c>
      <c r="B79" s="52" t="str">
        <f>IF(ISERROR(VLOOKUP($F79,Risk_Assessment!$A:$N,8,FALSE)),"",VLOOKUP($F79,Risk_Assessment!$A:$N,8,FALSE))</f>
        <v/>
      </c>
      <c r="C79" s="52"/>
      <c r="D79" s="52"/>
      <c r="E79" s="69" t="e">
        <f>Risk_Assessment!#REF!</f>
        <v>#REF!</v>
      </c>
      <c r="F79" s="53" t="str">
        <f t="shared" si="2"/>
        <v>TBC75</v>
      </c>
      <c r="G79" s="53">
        <f t="shared" si="3"/>
        <v>75</v>
      </c>
    </row>
    <row r="80" spans="1:7" ht="60" hidden="1" customHeight="1" x14ac:dyDescent="0.25">
      <c r="A80" s="52" t="str">
        <f>IF(ISERROR(VLOOKUP($F80,Risk_Assessment!$A:$N,7,FALSE)),"",VLOOKUP($F80,Risk_Assessment!$A:$N,7,FALSE))</f>
        <v/>
      </c>
      <c r="B80" s="52" t="str">
        <f>IF(ISERROR(VLOOKUP($F80,Risk_Assessment!$A:$N,8,FALSE)),"",VLOOKUP($F80,Risk_Assessment!$A:$N,8,FALSE))</f>
        <v/>
      </c>
      <c r="C80" s="52"/>
      <c r="D80" s="52"/>
      <c r="E80" s="69" t="e">
        <f>Risk_Assessment!#REF!</f>
        <v>#REF!</v>
      </c>
      <c r="F80" s="53" t="str">
        <f t="shared" si="2"/>
        <v>TBC76</v>
      </c>
      <c r="G80" s="53">
        <f t="shared" si="3"/>
        <v>76</v>
      </c>
    </row>
    <row r="81" spans="1:7" ht="60" hidden="1" customHeight="1" x14ac:dyDescent="0.25">
      <c r="A81" s="52" t="str">
        <f>IF(ISERROR(VLOOKUP($F81,Risk_Assessment!$A:$N,7,FALSE)),"",VLOOKUP($F81,Risk_Assessment!$A:$N,7,FALSE))</f>
        <v/>
      </c>
      <c r="B81" s="52" t="str">
        <f>IF(ISERROR(VLOOKUP($F81,Risk_Assessment!$A:$N,8,FALSE)),"",VLOOKUP($F81,Risk_Assessment!$A:$N,8,FALSE))</f>
        <v/>
      </c>
      <c r="C81" s="52"/>
      <c r="D81" s="52"/>
      <c r="E81" s="58" t="e">
        <f>Risk_Assessment!#REF!</f>
        <v>#REF!</v>
      </c>
      <c r="F81" s="53" t="str">
        <f t="shared" si="2"/>
        <v>TBC77</v>
      </c>
      <c r="G81" s="53">
        <f t="shared" si="3"/>
        <v>77</v>
      </c>
    </row>
    <row r="82" spans="1:7" ht="60" hidden="1" customHeight="1" x14ac:dyDescent="0.25">
      <c r="A82" s="52" t="str">
        <f>IF(ISERROR(VLOOKUP($F82,Risk_Assessment!$A:$N,7,FALSE)),"",VLOOKUP($F82,Risk_Assessment!$A:$N,7,FALSE))</f>
        <v/>
      </c>
      <c r="B82" s="52" t="str">
        <f>IF(ISERROR(VLOOKUP($F82,Risk_Assessment!$A:$N,8,FALSE)),"",VLOOKUP($F82,Risk_Assessment!$A:$N,8,FALSE))</f>
        <v/>
      </c>
      <c r="C82" s="52"/>
      <c r="D82" s="52"/>
      <c r="E82" s="58" t="e">
        <f>Risk_Assessment!#REF!</f>
        <v>#REF!</v>
      </c>
      <c r="F82" s="53" t="str">
        <f t="shared" si="2"/>
        <v>TBC78</v>
      </c>
      <c r="G82" s="53">
        <f t="shared" si="3"/>
        <v>78</v>
      </c>
    </row>
    <row r="83" spans="1:7" ht="60" hidden="1" customHeight="1" x14ac:dyDescent="0.25">
      <c r="A83" s="52" t="str">
        <f>IF(ISERROR(VLOOKUP($F83,Risk_Assessment!$A:$N,7,FALSE)),"",VLOOKUP($F83,Risk_Assessment!$A:$N,7,FALSE))</f>
        <v/>
      </c>
      <c r="B83" s="52" t="str">
        <f>IF(ISERROR(VLOOKUP($F83,Risk_Assessment!$A:$N,8,FALSE)),"",VLOOKUP($F83,Risk_Assessment!$A:$N,8,FALSE))</f>
        <v/>
      </c>
      <c r="C83" s="52"/>
      <c r="D83" s="52"/>
      <c r="E83" s="58" t="e">
        <f>Risk_Assessment!#REF!</f>
        <v>#REF!</v>
      </c>
      <c r="F83" s="53" t="str">
        <f t="shared" si="2"/>
        <v>TBC79</v>
      </c>
      <c r="G83" s="53">
        <f t="shared" si="3"/>
        <v>79</v>
      </c>
    </row>
    <row r="84" spans="1:7" ht="60" hidden="1" customHeight="1" x14ac:dyDescent="0.25">
      <c r="A84" s="52" t="str">
        <f>IF(ISERROR(VLOOKUP($F84,Risk_Assessment!$A:$N,7,FALSE)),"",VLOOKUP($F84,Risk_Assessment!$A:$N,7,FALSE))</f>
        <v/>
      </c>
      <c r="B84" s="52" t="str">
        <f>IF(ISERROR(VLOOKUP($F84,Risk_Assessment!$A:$N,8,FALSE)),"",VLOOKUP($F84,Risk_Assessment!$A:$N,8,FALSE))</f>
        <v/>
      </c>
      <c r="C84" s="52"/>
      <c r="D84" s="52"/>
      <c r="E84" s="52" t="e">
        <f>Risk_Assessment!#REF!</f>
        <v>#REF!</v>
      </c>
      <c r="F84" s="53" t="str">
        <f t="shared" si="2"/>
        <v>TBC80</v>
      </c>
      <c r="G84" s="53">
        <f t="shared" si="3"/>
        <v>80</v>
      </c>
    </row>
    <row r="85" spans="1:7" ht="60" hidden="1" customHeight="1" x14ac:dyDescent="0.25">
      <c r="A85" s="52" t="str">
        <f>IF(ISERROR(VLOOKUP($F85,Risk_Assessment!$A:$N,7,FALSE)),"",VLOOKUP($F85,Risk_Assessment!$A:$N,7,FALSE))</f>
        <v/>
      </c>
      <c r="B85" s="52" t="str">
        <f>IF(ISERROR(VLOOKUP($F85,Risk_Assessment!$A:$N,8,FALSE)),"",VLOOKUP($F85,Risk_Assessment!$A:$N,8,FALSE))</f>
        <v/>
      </c>
      <c r="C85" s="52"/>
      <c r="D85" s="52"/>
      <c r="E85" s="58" t="e">
        <f>Risk_Assessment!#REF!</f>
        <v>#REF!</v>
      </c>
      <c r="F85" s="53" t="str">
        <f t="shared" si="2"/>
        <v>TBC81</v>
      </c>
      <c r="G85" s="53">
        <f t="shared" si="3"/>
        <v>81</v>
      </c>
    </row>
    <row r="86" spans="1:7" ht="60" hidden="1" customHeight="1" x14ac:dyDescent="0.25">
      <c r="A86" s="52" t="str">
        <f>IF(ISERROR(VLOOKUP($F86,Risk_Assessment!$A:$N,7,FALSE)),"",VLOOKUP($F86,Risk_Assessment!$A:$N,7,FALSE))</f>
        <v/>
      </c>
      <c r="B86" s="52" t="str">
        <f>IF(ISERROR(VLOOKUP($F86,Risk_Assessment!$A:$N,8,FALSE)),"",VLOOKUP($F86,Risk_Assessment!$A:$N,8,FALSE))</f>
        <v/>
      </c>
      <c r="C86" s="52"/>
      <c r="D86" s="52"/>
      <c r="E86" s="58" t="e">
        <f>Risk_Assessment!#REF!</f>
        <v>#REF!</v>
      </c>
      <c r="F86" s="53" t="str">
        <f t="shared" si="2"/>
        <v>TBC82</v>
      </c>
      <c r="G86" s="53">
        <f t="shared" si="3"/>
        <v>82</v>
      </c>
    </row>
    <row r="87" spans="1:7" ht="60" hidden="1" customHeight="1" x14ac:dyDescent="0.25">
      <c r="A87" s="52" t="str">
        <f>IF(ISERROR(VLOOKUP($F87,Risk_Assessment!$A:$N,7,FALSE)),"",VLOOKUP($F87,Risk_Assessment!$A:$N,7,FALSE))</f>
        <v/>
      </c>
      <c r="B87" s="52" t="str">
        <f>IF(ISERROR(VLOOKUP($F87,Risk_Assessment!$A:$N,8,FALSE)),"",VLOOKUP($F87,Risk_Assessment!$A:$N,8,FALSE))</f>
        <v/>
      </c>
      <c r="C87" s="52"/>
      <c r="D87" s="52"/>
      <c r="E87" s="58" t="e">
        <f>Risk_Assessment!#REF!</f>
        <v>#REF!</v>
      </c>
      <c r="F87" s="53" t="str">
        <f t="shared" si="2"/>
        <v>TBC83</v>
      </c>
      <c r="G87" s="53">
        <f t="shared" si="3"/>
        <v>83</v>
      </c>
    </row>
    <row r="88" spans="1:7" ht="60" hidden="1" customHeight="1" x14ac:dyDescent="0.25">
      <c r="A88" s="52" t="str">
        <f>IF(ISERROR(VLOOKUP($F88,Risk_Assessment!$A:$N,7,FALSE)),"",VLOOKUP($F88,Risk_Assessment!$A:$N,7,FALSE))</f>
        <v/>
      </c>
      <c r="B88" s="52" t="str">
        <f>IF(ISERROR(VLOOKUP($F88,Risk_Assessment!$A:$N,8,FALSE)),"",VLOOKUP($F88,Risk_Assessment!$A:$N,8,FALSE))</f>
        <v/>
      </c>
      <c r="C88" s="52"/>
      <c r="D88" s="52"/>
      <c r="E88" s="58" t="e">
        <f>Risk_Assessment!#REF!</f>
        <v>#REF!</v>
      </c>
      <c r="F88" s="53" t="str">
        <f t="shared" si="2"/>
        <v>TBC84</v>
      </c>
      <c r="G88" s="53">
        <f t="shared" si="3"/>
        <v>84</v>
      </c>
    </row>
    <row r="89" spans="1:7" ht="60" hidden="1" customHeight="1" x14ac:dyDescent="0.25">
      <c r="A89" s="52" t="str">
        <f>IF(ISERROR(VLOOKUP($F89,Risk_Assessment!$A:$N,7,FALSE)),"",VLOOKUP($F89,Risk_Assessment!$A:$N,7,FALSE))</f>
        <v/>
      </c>
      <c r="B89" s="52" t="str">
        <f>IF(ISERROR(VLOOKUP($F89,Risk_Assessment!$A:$N,8,FALSE)),"",VLOOKUP($F89,Risk_Assessment!$A:$N,8,FALSE))</f>
        <v/>
      </c>
      <c r="C89" s="52"/>
      <c r="D89" s="52"/>
      <c r="E89" s="58" t="e">
        <f>Risk_Assessment!#REF!</f>
        <v>#REF!</v>
      </c>
      <c r="F89" s="53" t="str">
        <f t="shared" si="2"/>
        <v>TBC85</v>
      </c>
      <c r="G89" s="53">
        <f t="shared" si="3"/>
        <v>85</v>
      </c>
    </row>
    <row r="90" spans="1:7" ht="60" hidden="1" customHeight="1" x14ac:dyDescent="0.25">
      <c r="A90" s="52" t="str">
        <f>IF(ISERROR(VLOOKUP($F90,Risk_Assessment!$A:$N,7,FALSE)),"",VLOOKUP($F90,Risk_Assessment!$A:$N,7,FALSE))</f>
        <v/>
      </c>
      <c r="B90" s="52" t="str">
        <f>IF(ISERROR(VLOOKUP($F90,Risk_Assessment!$A:$N,8,FALSE)),"",VLOOKUP($F90,Risk_Assessment!$A:$N,8,FALSE))</f>
        <v/>
      </c>
      <c r="C90" s="52"/>
      <c r="D90" s="52"/>
      <c r="E90" s="58" t="e">
        <f>Risk_Assessment!#REF!</f>
        <v>#REF!</v>
      </c>
      <c r="F90" s="53" t="str">
        <f t="shared" si="2"/>
        <v>TBC86</v>
      </c>
      <c r="G90" s="53">
        <f t="shared" si="3"/>
        <v>86</v>
      </c>
    </row>
    <row r="91" spans="1:7" ht="60" hidden="1" customHeight="1" x14ac:dyDescent="0.25">
      <c r="A91" s="52" t="str">
        <f>IF(ISERROR(VLOOKUP($F91,Risk_Assessment!$A:$N,7,FALSE)),"",VLOOKUP($F91,Risk_Assessment!$A:$N,7,FALSE))</f>
        <v/>
      </c>
      <c r="B91" s="52" t="str">
        <f>IF(ISERROR(VLOOKUP($F91,Risk_Assessment!$A:$N,8,FALSE)),"",VLOOKUP($F91,Risk_Assessment!$A:$N,8,FALSE))</f>
        <v/>
      </c>
      <c r="C91" s="52"/>
      <c r="D91" s="52"/>
      <c r="E91" s="58" t="e">
        <f>Risk_Assessment!#REF!</f>
        <v>#REF!</v>
      </c>
      <c r="F91" s="53" t="str">
        <f t="shared" si="2"/>
        <v>TBC87</v>
      </c>
      <c r="G91" s="53">
        <f t="shared" si="3"/>
        <v>87</v>
      </c>
    </row>
    <row r="92" spans="1:7" ht="60" hidden="1" customHeight="1" x14ac:dyDescent="0.25">
      <c r="A92" s="52" t="str">
        <f>IF(ISERROR(VLOOKUP($F92,Risk_Assessment!$A:$N,7,FALSE)),"",VLOOKUP($F92,Risk_Assessment!$A:$N,7,FALSE))</f>
        <v/>
      </c>
      <c r="B92" s="52" t="str">
        <f>IF(ISERROR(VLOOKUP($F92,Risk_Assessment!$A:$N,8,FALSE)),"",VLOOKUP($F92,Risk_Assessment!$A:$N,8,FALSE))</f>
        <v/>
      </c>
      <c r="C92" s="52"/>
      <c r="D92" s="52"/>
      <c r="E92" s="58" t="e">
        <f>Risk_Assessment!#REF!</f>
        <v>#REF!</v>
      </c>
      <c r="F92" s="53" t="str">
        <f t="shared" si="2"/>
        <v>TBC88</v>
      </c>
      <c r="G92" s="53">
        <f t="shared" si="3"/>
        <v>88</v>
      </c>
    </row>
    <row r="93" spans="1:7" ht="60" hidden="1" customHeight="1" x14ac:dyDescent="0.25">
      <c r="A93" s="52" t="str">
        <f>IF(ISERROR(VLOOKUP($F93,Risk_Assessment!$A:$N,7,FALSE)),"",VLOOKUP($F93,Risk_Assessment!$A:$N,7,FALSE))</f>
        <v/>
      </c>
      <c r="B93" s="52" t="str">
        <f>IF(ISERROR(VLOOKUP($F93,Risk_Assessment!$A:$N,8,FALSE)),"",VLOOKUP($F93,Risk_Assessment!$A:$N,8,FALSE))</f>
        <v/>
      </c>
      <c r="C93" s="52"/>
      <c r="D93" s="52"/>
      <c r="E93" s="58" t="e">
        <f>Risk_Assessment!#REF!</f>
        <v>#REF!</v>
      </c>
      <c r="F93" s="53" t="str">
        <f t="shared" si="2"/>
        <v>TBC89</v>
      </c>
      <c r="G93" s="53">
        <f t="shared" si="3"/>
        <v>89</v>
      </c>
    </row>
    <row r="94" spans="1:7" ht="60" hidden="1" customHeight="1" x14ac:dyDescent="0.25">
      <c r="A94" s="52" t="str">
        <f>IF(ISERROR(VLOOKUP($F94,Risk_Assessment!$A:$N,7,FALSE)),"",VLOOKUP($F94,Risk_Assessment!$A:$N,7,FALSE))</f>
        <v/>
      </c>
      <c r="B94" s="52" t="str">
        <f>IF(ISERROR(VLOOKUP($F94,Risk_Assessment!$A:$N,8,FALSE)),"",VLOOKUP($F94,Risk_Assessment!$A:$N,8,FALSE))</f>
        <v/>
      </c>
      <c r="C94" s="52"/>
      <c r="D94" s="52"/>
      <c r="E94" s="58" t="e">
        <f>Risk_Assessment!#REF!</f>
        <v>#REF!</v>
      </c>
      <c r="F94" s="53" t="str">
        <f t="shared" si="2"/>
        <v>TBC90</v>
      </c>
      <c r="G94" s="53">
        <f t="shared" si="3"/>
        <v>90</v>
      </c>
    </row>
    <row r="95" spans="1:7" ht="60" hidden="1" customHeight="1" x14ac:dyDescent="0.25">
      <c r="A95" s="52" t="str">
        <f>IF(ISERROR(VLOOKUP($F95,Risk_Assessment!$A:$N,7,FALSE)),"",VLOOKUP($F95,Risk_Assessment!$A:$N,7,FALSE))</f>
        <v/>
      </c>
      <c r="B95" s="52" t="str">
        <f>IF(ISERROR(VLOOKUP($F95,Risk_Assessment!$A:$N,8,FALSE)),"",VLOOKUP($F95,Risk_Assessment!$A:$N,8,FALSE))</f>
        <v/>
      </c>
      <c r="C95" s="52"/>
      <c r="D95" s="52"/>
      <c r="E95" s="58" t="e">
        <f>Risk_Assessment!#REF!</f>
        <v>#REF!</v>
      </c>
      <c r="F95" s="53" t="str">
        <f t="shared" si="2"/>
        <v>TBC91</v>
      </c>
      <c r="G95" s="53">
        <f t="shared" si="3"/>
        <v>91</v>
      </c>
    </row>
    <row r="96" spans="1:7" ht="60" hidden="1" customHeight="1" x14ac:dyDescent="0.25">
      <c r="A96" s="52" t="str">
        <f>IF(ISERROR(VLOOKUP($F96,Risk_Assessment!$A:$N,7,FALSE)),"",VLOOKUP($F96,Risk_Assessment!$A:$N,7,FALSE))</f>
        <v/>
      </c>
      <c r="B96" s="52" t="str">
        <f>IF(ISERROR(VLOOKUP($F96,Risk_Assessment!$A:$N,8,FALSE)),"",VLOOKUP($F96,Risk_Assessment!$A:$N,8,FALSE))</f>
        <v/>
      </c>
      <c r="C96" s="52"/>
      <c r="D96" s="52"/>
      <c r="E96" s="58" t="e">
        <f>Risk_Assessment!#REF!</f>
        <v>#REF!</v>
      </c>
      <c r="F96" s="53" t="str">
        <f t="shared" si="2"/>
        <v>TBC92</v>
      </c>
      <c r="G96" s="53">
        <f t="shared" si="3"/>
        <v>92</v>
      </c>
    </row>
    <row r="97" spans="1:7" ht="60" hidden="1" customHeight="1" x14ac:dyDescent="0.25">
      <c r="A97" s="52" t="str">
        <f>IF(ISERROR(VLOOKUP($F97,Risk_Assessment!$A:$N,7,FALSE)),"",VLOOKUP($F97,Risk_Assessment!$A:$N,7,FALSE))</f>
        <v/>
      </c>
      <c r="B97" s="52" t="str">
        <f>IF(ISERROR(VLOOKUP($F97,Risk_Assessment!$A:$N,8,FALSE)),"",VLOOKUP($F97,Risk_Assessment!$A:$N,8,FALSE))</f>
        <v/>
      </c>
      <c r="C97" s="52"/>
      <c r="D97" s="52"/>
      <c r="E97" s="58" t="e">
        <f>Risk_Assessment!#REF!</f>
        <v>#REF!</v>
      </c>
      <c r="F97" s="53" t="str">
        <f t="shared" si="2"/>
        <v>TBC93</v>
      </c>
      <c r="G97" s="53">
        <f t="shared" si="3"/>
        <v>93</v>
      </c>
    </row>
    <row r="98" spans="1:7" ht="60" hidden="1" customHeight="1" x14ac:dyDescent="0.25">
      <c r="A98" s="52" t="str">
        <f>IF(ISERROR(VLOOKUP($F98,Risk_Assessment!$A:$N,7,FALSE)),"",VLOOKUP($F98,Risk_Assessment!$A:$N,7,FALSE))</f>
        <v/>
      </c>
      <c r="B98" s="52" t="str">
        <f>IF(ISERROR(VLOOKUP($F98,Risk_Assessment!$A:$N,8,FALSE)),"",VLOOKUP($F98,Risk_Assessment!$A:$N,8,FALSE))</f>
        <v/>
      </c>
      <c r="C98" s="52"/>
      <c r="D98" s="52"/>
      <c r="E98" s="52" t="e">
        <f>Risk_Assessment!#REF!</f>
        <v>#REF!</v>
      </c>
      <c r="F98" s="53" t="str">
        <f t="shared" si="2"/>
        <v>TBC94</v>
      </c>
      <c r="G98" s="53">
        <f t="shared" si="3"/>
        <v>94</v>
      </c>
    </row>
    <row r="99" spans="1:7" ht="60" hidden="1" customHeight="1" x14ac:dyDescent="0.25">
      <c r="A99" s="52" t="str">
        <f>IF(ISERROR(VLOOKUP($F99,Risk_Assessment!$A:$N,7,FALSE)),"",VLOOKUP($F99,Risk_Assessment!$A:$N,7,FALSE))</f>
        <v/>
      </c>
      <c r="B99" s="52" t="str">
        <f>IF(ISERROR(VLOOKUP($F99,Risk_Assessment!$A:$N,8,FALSE)),"",VLOOKUP($F99,Risk_Assessment!$A:$N,8,FALSE))</f>
        <v/>
      </c>
      <c r="C99" s="52"/>
      <c r="D99" s="52"/>
      <c r="E99" s="58" t="e">
        <f>Risk_Assessment!#REF!</f>
        <v>#REF!</v>
      </c>
      <c r="F99" s="53" t="str">
        <f t="shared" si="2"/>
        <v>TBC95</v>
      </c>
      <c r="G99" s="53">
        <f t="shared" si="3"/>
        <v>95</v>
      </c>
    </row>
    <row r="100" spans="1:7" ht="60" hidden="1" customHeight="1" x14ac:dyDescent="0.25">
      <c r="A100" s="52" t="str">
        <f>IF(ISERROR(VLOOKUP($F100,Risk_Assessment!$A:$N,7,FALSE)),"",VLOOKUP($F100,Risk_Assessment!$A:$N,7,FALSE))</f>
        <v/>
      </c>
      <c r="B100" s="52" t="str">
        <f>IF(ISERROR(VLOOKUP($F100,Risk_Assessment!$A:$N,8,FALSE)),"",VLOOKUP($F100,Risk_Assessment!$A:$N,8,FALSE))</f>
        <v/>
      </c>
      <c r="C100" s="52"/>
      <c r="D100" s="52"/>
      <c r="E100" s="58" t="e">
        <f>Risk_Assessment!#REF!</f>
        <v>#REF!</v>
      </c>
      <c r="F100" s="53" t="str">
        <f t="shared" si="2"/>
        <v>TBC96</v>
      </c>
      <c r="G100" s="53">
        <f t="shared" si="3"/>
        <v>96</v>
      </c>
    </row>
    <row r="101" spans="1:7" ht="60" hidden="1" customHeight="1" x14ac:dyDescent="0.25">
      <c r="A101" s="52" t="str">
        <f>IF(ISERROR(VLOOKUP($F101,Risk_Assessment!$A:$N,7,FALSE)),"",VLOOKUP($F101,Risk_Assessment!$A:$N,7,FALSE))</f>
        <v/>
      </c>
      <c r="B101" s="52" t="str">
        <f>IF(ISERROR(VLOOKUP($F101,Risk_Assessment!$A:$N,8,FALSE)),"",VLOOKUP($F101,Risk_Assessment!$A:$N,8,FALSE))</f>
        <v/>
      </c>
      <c r="C101" s="52"/>
      <c r="D101" s="52"/>
      <c r="E101" s="58" t="e">
        <f>Risk_Assessment!#REF!</f>
        <v>#REF!</v>
      </c>
      <c r="F101" s="53" t="str">
        <f t="shared" si="2"/>
        <v>TBC97</v>
      </c>
      <c r="G101" s="53">
        <f t="shared" si="3"/>
        <v>97</v>
      </c>
    </row>
    <row r="102" spans="1:7" ht="60" hidden="1" customHeight="1" x14ac:dyDescent="0.25">
      <c r="A102" s="52" t="str">
        <f>IF(ISERROR(VLOOKUP($F102,Risk_Assessment!$A:$N,7,FALSE)),"",VLOOKUP($F102,Risk_Assessment!$A:$N,7,FALSE))</f>
        <v/>
      </c>
      <c r="B102" s="52" t="str">
        <f>IF(ISERROR(VLOOKUP($F102,Risk_Assessment!$A:$N,8,FALSE)),"",VLOOKUP($F102,Risk_Assessment!$A:$N,8,FALSE))</f>
        <v/>
      </c>
      <c r="C102" s="52"/>
      <c r="D102" s="52"/>
      <c r="E102" s="58" t="e">
        <f>Risk_Assessment!#REF!</f>
        <v>#REF!</v>
      </c>
      <c r="F102" s="53" t="str">
        <f t="shared" si="2"/>
        <v>TBC98</v>
      </c>
      <c r="G102" s="53">
        <f t="shared" si="3"/>
        <v>98</v>
      </c>
    </row>
    <row r="103" spans="1:7" ht="60" hidden="1" customHeight="1" x14ac:dyDescent="0.25">
      <c r="A103" s="52" t="str">
        <f>IF(ISERROR(VLOOKUP($F103,Risk_Assessment!$A:$N,7,FALSE)),"",VLOOKUP($F103,Risk_Assessment!$A:$N,7,FALSE))</f>
        <v/>
      </c>
      <c r="B103" s="52" t="str">
        <f>IF(ISERROR(VLOOKUP($F103,Risk_Assessment!$A:$N,8,FALSE)),"",VLOOKUP($F103,Risk_Assessment!$A:$N,8,FALSE))</f>
        <v/>
      </c>
      <c r="C103" s="52"/>
      <c r="D103" s="52"/>
      <c r="E103" s="58" t="e">
        <f>Risk_Assessment!#REF!</f>
        <v>#REF!</v>
      </c>
      <c r="F103" s="53" t="str">
        <f t="shared" si="2"/>
        <v>TBC99</v>
      </c>
      <c r="G103" s="53">
        <f t="shared" si="3"/>
        <v>99</v>
      </c>
    </row>
    <row r="104" spans="1:7" ht="60" hidden="1" customHeight="1" x14ac:dyDescent="0.25">
      <c r="A104" s="52" t="str">
        <f>IF(ISERROR(VLOOKUP($F104,Risk_Assessment!$A:$N,7,FALSE)),"",VLOOKUP($F104,Risk_Assessment!$A:$N,7,FALSE))</f>
        <v/>
      </c>
      <c r="B104" s="52" t="str">
        <f>IF(ISERROR(VLOOKUP($F104,Risk_Assessment!$A:$N,8,FALSE)),"",VLOOKUP($F104,Risk_Assessment!$A:$N,8,FALSE))</f>
        <v/>
      </c>
      <c r="C104" s="52"/>
      <c r="D104" s="52"/>
      <c r="E104" s="58" t="e">
        <f>Risk_Assessment!#REF!</f>
        <v>#REF!</v>
      </c>
      <c r="F104" s="53" t="str">
        <f t="shared" si="2"/>
        <v>TBC100</v>
      </c>
      <c r="G104" s="53">
        <f t="shared" si="3"/>
        <v>100</v>
      </c>
    </row>
    <row r="105" spans="1:7" ht="60" hidden="1" customHeight="1" x14ac:dyDescent="0.25">
      <c r="A105" s="52" t="str">
        <f>IF(ISERROR(VLOOKUP($F105,Risk_Assessment!$A:$N,7,FALSE)),"",VLOOKUP($F105,Risk_Assessment!$A:$N,7,FALSE))</f>
        <v/>
      </c>
      <c r="B105" s="52" t="str">
        <f>IF(ISERROR(VLOOKUP($F105,Risk_Assessment!$A:$N,8,FALSE)),"",VLOOKUP($F105,Risk_Assessment!$A:$N,8,FALSE))</f>
        <v/>
      </c>
      <c r="C105" s="52"/>
      <c r="D105" s="52"/>
      <c r="E105" s="58" t="e">
        <f>Risk_Assessment!#REF!</f>
        <v>#REF!</v>
      </c>
      <c r="F105" s="53" t="str">
        <f t="shared" si="2"/>
        <v>TBC101</v>
      </c>
      <c r="G105" s="53">
        <f t="shared" si="3"/>
        <v>101</v>
      </c>
    </row>
    <row r="106" spans="1:7" ht="60" hidden="1" customHeight="1" x14ac:dyDescent="0.25">
      <c r="A106" s="52" t="str">
        <f>IF(ISERROR(VLOOKUP($F106,Risk_Assessment!$A:$N,7,FALSE)),"",VLOOKUP($F106,Risk_Assessment!$A:$N,7,FALSE))</f>
        <v/>
      </c>
      <c r="B106" s="52" t="str">
        <f>IF(ISERROR(VLOOKUP($F106,Risk_Assessment!$A:$N,8,FALSE)),"",VLOOKUP($F106,Risk_Assessment!$A:$N,8,FALSE))</f>
        <v/>
      </c>
      <c r="C106" s="52"/>
      <c r="D106" s="52"/>
      <c r="E106" s="58" t="e">
        <f>Risk_Assessment!#REF!</f>
        <v>#REF!</v>
      </c>
      <c r="F106" s="53" t="str">
        <f t="shared" si="2"/>
        <v>TBC102</v>
      </c>
      <c r="G106" s="53">
        <f t="shared" si="3"/>
        <v>102</v>
      </c>
    </row>
    <row r="107" spans="1:7" ht="60" hidden="1" customHeight="1" x14ac:dyDescent="0.25">
      <c r="A107" s="52" t="str">
        <f>IF(ISERROR(VLOOKUP($F107,Risk_Assessment!$A:$N,7,FALSE)),"",VLOOKUP($F107,Risk_Assessment!$A:$N,7,FALSE))</f>
        <v/>
      </c>
      <c r="B107" s="52" t="str">
        <f>IF(ISERROR(VLOOKUP($F107,Risk_Assessment!$A:$N,8,FALSE)),"",VLOOKUP($F107,Risk_Assessment!$A:$N,8,FALSE))</f>
        <v/>
      </c>
      <c r="C107" s="52"/>
      <c r="D107" s="52"/>
      <c r="E107" s="52" t="e">
        <f>Risk_Assessment!#REF!</f>
        <v>#REF!</v>
      </c>
      <c r="F107" s="53" t="str">
        <f t="shared" si="2"/>
        <v>TBC103</v>
      </c>
      <c r="G107" s="53">
        <f t="shared" si="3"/>
        <v>103</v>
      </c>
    </row>
    <row r="108" spans="1:7" ht="60" hidden="1" customHeight="1" x14ac:dyDescent="0.25">
      <c r="A108" s="52" t="str">
        <f>IF(ISERROR(VLOOKUP($F108,Risk_Assessment!$A:$N,7,FALSE)),"",VLOOKUP($F108,Risk_Assessment!$A:$N,7,FALSE))</f>
        <v/>
      </c>
      <c r="B108" s="52" t="str">
        <f>IF(ISERROR(VLOOKUP($F108,Risk_Assessment!$A:$N,8,FALSE)),"",VLOOKUP($F108,Risk_Assessment!$A:$N,8,FALSE))</f>
        <v/>
      </c>
      <c r="C108" s="52"/>
      <c r="D108" s="52"/>
      <c r="E108" s="58" t="e">
        <f>Risk_Assessment!#REF!</f>
        <v>#REF!</v>
      </c>
      <c r="F108" s="53" t="str">
        <f t="shared" si="2"/>
        <v>TBC104</v>
      </c>
      <c r="G108" s="53">
        <f t="shared" si="3"/>
        <v>104</v>
      </c>
    </row>
    <row r="109" spans="1:7" ht="60" hidden="1" customHeight="1" x14ac:dyDescent="0.25">
      <c r="A109" s="52" t="str">
        <f>IF(ISERROR(VLOOKUP($F109,Risk_Assessment!$A:$N,7,FALSE)),"",VLOOKUP($F109,Risk_Assessment!$A:$N,7,FALSE))</f>
        <v/>
      </c>
      <c r="B109" s="52" t="str">
        <f>IF(ISERROR(VLOOKUP($F109,Risk_Assessment!$A:$N,8,FALSE)),"",VLOOKUP($F109,Risk_Assessment!$A:$N,8,FALSE))</f>
        <v/>
      </c>
      <c r="C109" s="52"/>
      <c r="D109" s="52"/>
      <c r="E109" s="58" t="e">
        <f>Risk_Assessment!#REF!</f>
        <v>#REF!</v>
      </c>
      <c r="F109" s="53" t="str">
        <f t="shared" si="2"/>
        <v>TBC105</v>
      </c>
      <c r="G109" s="53">
        <f t="shared" si="3"/>
        <v>105</v>
      </c>
    </row>
    <row r="110" spans="1:7" ht="60" hidden="1" customHeight="1" x14ac:dyDescent="0.25">
      <c r="A110" s="52" t="str">
        <f>IF(ISERROR(VLOOKUP($F110,Risk_Assessment!$A:$N,7,FALSE)),"",VLOOKUP($F110,Risk_Assessment!$A:$N,7,FALSE))</f>
        <v/>
      </c>
      <c r="B110" s="52" t="str">
        <f>IF(ISERROR(VLOOKUP($F110,Risk_Assessment!$A:$N,8,FALSE)),"",VLOOKUP($F110,Risk_Assessment!$A:$N,8,FALSE))</f>
        <v/>
      </c>
      <c r="C110" s="52"/>
      <c r="D110" s="52"/>
      <c r="E110" s="58" t="e">
        <f>Risk_Assessment!#REF!</f>
        <v>#REF!</v>
      </c>
      <c r="F110" s="53" t="str">
        <f t="shared" si="2"/>
        <v>TBC106</v>
      </c>
      <c r="G110" s="53">
        <f t="shared" si="3"/>
        <v>106</v>
      </c>
    </row>
    <row r="111" spans="1:7" ht="60" hidden="1" customHeight="1" x14ac:dyDescent="0.25">
      <c r="A111" s="52" t="str">
        <f>IF(ISERROR(VLOOKUP($F111,Risk_Assessment!$A:$N,7,FALSE)),"",VLOOKUP($F111,Risk_Assessment!$A:$N,7,FALSE))</f>
        <v/>
      </c>
      <c r="B111" s="52" t="str">
        <f>IF(ISERROR(VLOOKUP($F111,Risk_Assessment!$A:$N,8,FALSE)),"",VLOOKUP($F111,Risk_Assessment!$A:$N,8,FALSE))</f>
        <v/>
      </c>
      <c r="C111" s="52"/>
      <c r="D111" s="52"/>
      <c r="E111" s="58" t="e">
        <f>Risk_Assessment!#REF!</f>
        <v>#REF!</v>
      </c>
      <c r="F111" s="53" t="str">
        <f t="shared" si="2"/>
        <v>TBC107</v>
      </c>
      <c r="G111" s="53">
        <f t="shared" si="3"/>
        <v>107</v>
      </c>
    </row>
    <row r="112" spans="1:7" ht="60" hidden="1" customHeight="1" x14ac:dyDescent="0.25">
      <c r="A112" s="52" t="str">
        <f>IF(ISERROR(VLOOKUP($F112,Risk_Assessment!$A:$N,7,FALSE)),"",VLOOKUP($F112,Risk_Assessment!$A:$N,7,FALSE))</f>
        <v/>
      </c>
      <c r="B112" s="52" t="str">
        <f>IF(ISERROR(VLOOKUP($F112,Risk_Assessment!$A:$N,8,FALSE)),"",VLOOKUP($F112,Risk_Assessment!$A:$N,8,FALSE))</f>
        <v/>
      </c>
      <c r="C112" s="52"/>
      <c r="D112" s="52"/>
      <c r="E112" s="58" t="e">
        <f>Risk_Assessment!#REF!</f>
        <v>#REF!</v>
      </c>
      <c r="F112" s="53" t="str">
        <f t="shared" si="2"/>
        <v>TBC108</v>
      </c>
      <c r="G112" s="53">
        <f t="shared" si="3"/>
        <v>108</v>
      </c>
    </row>
    <row r="113" spans="1:7" ht="60" hidden="1" customHeight="1" x14ac:dyDescent="0.25">
      <c r="A113" s="52" t="str">
        <f>IF(ISERROR(VLOOKUP($F113,Risk_Assessment!$A:$N,7,FALSE)),"",VLOOKUP($F113,Risk_Assessment!$A:$N,7,FALSE))</f>
        <v/>
      </c>
      <c r="B113" s="52" t="str">
        <f>IF(ISERROR(VLOOKUP($F113,Risk_Assessment!$A:$N,8,FALSE)),"",VLOOKUP($F113,Risk_Assessment!$A:$N,8,FALSE))</f>
        <v/>
      </c>
      <c r="C113" s="52"/>
      <c r="D113" s="52"/>
      <c r="E113" s="52" t="e">
        <f>Risk_Assessment!#REF!</f>
        <v>#REF!</v>
      </c>
      <c r="F113" s="53" t="str">
        <f t="shared" si="2"/>
        <v>TBC109</v>
      </c>
      <c r="G113" s="53">
        <f t="shared" si="3"/>
        <v>109</v>
      </c>
    </row>
    <row r="114" spans="1:7" ht="60" hidden="1" customHeight="1" x14ac:dyDescent="0.25">
      <c r="A114" s="52" t="str">
        <f>IF(ISERROR(VLOOKUP($F114,Risk_Assessment!$A:$N,7,FALSE)),"",VLOOKUP($F114,Risk_Assessment!$A:$N,7,FALSE))</f>
        <v/>
      </c>
      <c r="B114" s="52" t="str">
        <f>IF(ISERROR(VLOOKUP($F114,Risk_Assessment!$A:$N,8,FALSE)),"",VLOOKUP($F114,Risk_Assessment!$A:$N,8,FALSE))</f>
        <v/>
      </c>
      <c r="C114" s="52"/>
      <c r="D114" s="52"/>
      <c r="E114" s="58" t="e">
        <f>Risk_Assessment!#REF!</f>
        <v>#REF!</v>
      </c>
      <c r="F114" s="53" t="str">
        <f t="shared" si="2"/>
        <v>TBC110</v>
      </c>
      <c r="G114" s="53">
        <f t="shared" si="3"/>
        <v>110</v>
      </c>
    </row>
    <row r="115" spans="1:7" ht="60" hidden="1" customHeight="1" x14ac:dyDescent="0.25">
      <c r="A115" s="52" t="str">
        <f>IF(ISERROR(VLOOKUP($F115,Risk_Assessment!$A:$N,7,FALSE)),"",VLOOKUP($F115,Risk_Assessment!$A:$N,7,FALSE))</f>
        <v/>
      </c>
      <c r="B115" s="52" t="str">
        <f>IF(ISERROR(VLOOKUP($F115,Risk_Assessment!$A:$N,8,FALSE)),"",VLOOKUP($F115,Risk_Assessment!$A:$N,8,FALSE))</f>
        <v/>
      </c>
      <c r="C115" s="52"/>
      <c r="D115" s="52"/>
      <c r="E115" s="52" t="e">
        <f>Risk_Assessment!#REF!</f>
        <v>#REF!</v>
      </c>
      <c r="F115" s="53" t="str">
        <f t="shared" si="2"/>
        <v>TBC111</v>
      </c>
      <c r="G115" s="53">
        <f t="shared" si="3"/>
        <v>111</v>
      </c>
    </row>
    <row r="116" spans="1:7" hidden="1" x14ac:dyDescent="0.25">
      <c r="A116" s="67" t="str">
        <f>IF(ISERROR(VLOOKUP($F116,Risk_Assessment!$A:$N,7,FALSE)),"",VLOOKUP($F116,Risk_Assessment!$A:$N,7,FALSE))</f>
        <v/>
      </c>
      <c r="B116" s="67" t="str">
        <f>IF(ISERROR(VLOOKUP($F116,Risk_Assessment!$A:$N,8,FALSE)),"",VLOOKUP($F116,Risk_Assessment!$A:$N,8,FALSE))</f>
        <v/>
      </c>
      <c r="C116" s="67"/>
      <c r="D116" s="67"/>
      <c r="E116" s="67" t="e">
        <f>Risk_Assessment!#REF!</f>
        <v>#REF!</v>
      </c>
      <c r="F116" s="53" t="str">
        <f t="shared" ref="F116:F179" si="4">CONCATENATE($A$2,G116)</f>
        <v>TBC112</v>
      </c>
      <c r="G116" s="53">
        <f t="shared" si="3"/>
        <v>112</v>
      </c>
    </row>
    <row r="117" spans="1:7" hidden="1" x14ac:dyDescent="0.25">
      <c r="A117" s="67" t="str">
        <f>IF(ISERROR(VLOOKUP($F117,Risk_Assessment!$A:$N,7,FALSE)),"",VLOOKUP($F117,Risk_Assessment!$A:$N,7,FALSE))</f>
        <v/>
      </c>
      <c r="B117" s="67" t="str">
        <f>IF(ISERROR(VLOOKUP($F117,Risk_Assessment!$A:$N,8,FALSE)),"",VLOOKUP($F117,Risk_Assessment!$A:$N,8,FALSE))</f>
        <v/>
      </c>
      <c r="C117" s="67"/>
      <c r="D117" s="67"/>
      <c r="E117" s="67" t="e">
        <f>Risk_Assessment!#REF!</f>
        <v>#REF!</v>
      </c>
      <c r="F117" s="53" t="str">
        <f t="shared" si="4"/>
        <v>TBC113</v>
      </c>
      <c r="G117" s="53">
        <f t="shared" si="3"/>
        <v>113</v>
      </c>
    </row>
    <row r="118" spans="1:7" hidden="1" x14ac:dyDescent="0.25">
      <c r="A118" s="67" t="str">
        <f>IF(ISERROR(VLOOKUP($F118,Risk_Assessment!$A:$N,7,FALSE)),"",VLOOKUP($F118,Risk_Assessment!$A:$N,7,FALSE))</f>
        <v/>
      </c>
      <c r="B118" s="67" t="str">
        <f>IF(ISERROR(VLOOKUP($F118,Risk_Assessment!$A:$N,8,FALSE)),"",VLOOKUP($F118,Risk_Assessment!$A:$N,8,FALSE))</f>
        <v/>
      </c>
      <c r="C118" s="67"/>
      <c r="D118" s="67"/>
      <c r="E118" s="67" t="e">
        <f>Risk_Assessment!#REF!</f>
        <v>#REF!</v>
      </c>
      <c r="F118" s="53" t="str">
        <f t="shared" si="4"/>
        <v>TBC114</v>
      </c>
      <c r="G118" s="53">
        <f t="shared" si="3"/>
        <v>114</v>
      </c>
    </row>
    <row r="119" spans="1:7" hidden="1" x14ac:dyDescent="0.25">
      <c r="A119" s="67" t="str">
        <f>IF(ISERROR(VLOOKUP($F119,Risk_Assessment!$A:$N,7,FALSE)),"",VLOOKUP($F119,Risk_Assessment!$A:$N,7,FALSE))</f>
        <v/>
      </c>
      <c r="B119" s="67" t="str">
        <f>IF(ISERROR(VLOOKUP($F119,Risk_Assessment!$A:$N,8,FALSE)),"",VLOOKUP($F119,Risk_Assessment!$A:$N,8,FALSE))</f>
        <v/>
      </c>
      <c r="C119" s="67"/>
      <c r="D119" s="67"/>
      <c r="E119" s="67" t="e">
        <f>Risk_Assessment!#REF!</f>
        <v>#REF!</v>
      </c>
      <c r="F119" s="53" t="str">
        <f t="shared" si="4"/>
        <v>TBC115</v>
      </c>
      <c r="G119" s="53">
        <f t="shared" si="3"/>
        <v>115</v>
      </c>
    </row>
    <row r="120" spans="1:7" hidden="1" x14ac:dyDescent="0.25">
      <c r="A120" s="67" t="str">
        <f>IF(ISERROR(VLOOKUP($F120,Risk_Assessment!$A:$N,7,FALSE)),"",VLOOKUP($F120,Risk_Assessment!$A:$N,7,FALSE))</f>
        <v/>
      </c>
      <c r="B120" s="67" t="str">
        <f>IF(ISERROR(VLOOKUP($F120,Risk_Assessment!$A:$N,8,FALSE)),"",VLOOKUP($F120,Risk_Assessment!$A:$N,8,FALSE))</f>
        <v/>
      </c>
      <c r="C120" s="67"/>
      <c r="D120" s="67"/>
      <c r="E120" s="67" t="e">
        <f>Risk_Assessment!#REF!</f>
        <v>#REF!</v>
      </c>
      <c r="F120" s="53" t="str">
        <f t="shared" si="4"/>
        <v>TBC116</v>
      </c>
      <c r="G120" s="53">
        <f t="shared" si="3"/>
        <v>116</v>
      </c>
    </row>
    <row r="121" spans="1:7" hidden="1" x14ac:dyDescent="0.25">
      <c r="A121" s="67" t="str">
        <f>IF(ISERROR(VLOOKUP($F121,Risk_Assessment!$A:$N,7,FALSE)),"",VLOOKUP($F121,Risk_Assessment!$A:$N,7,FALSE))</f>
        <v/>
      </c>
      <c r="B121" s="67" t="str">
        <f>IF(ISERROR(VLOOKUP($F121,Risk_Assessment!$A:$N,8,FALSE)),"",VLOOKUP($F121,Risk_Assessment!$A:$N,8,FALSE))</f>
        <v/>
      </c>
      <c r="C121" s="67"/>
      <c r="D121" s="67"/>
      <c r="E121" s="67" t="e">
        <f>Risk_Assessment!#REF!</f>
        <v>#REF!</v>
      </c>
      <c r="F121" s="53" t="str">
        <f t="shared" si="4"/>
        <v>TBC117</v>
      </c>
      <c r="G121" s="53">
        <f t="shared" si="3"/>
        <v>117</v>
      </c>
    </row>
    <row r="122" spans="1:7" hidden="1" x14ac:dyDescent="0.25">
      <c r="A122" s="67" t="str">
        <f>IF(ISERROR(VLOOKUP($F122,Risk_Assessment!$A:$N,7,FALSE)),"",VLOOKUP($F122,Risk_Assessment!$A:$N,7,FALSE))</f>
        <v/>
      </c>
      <c r="B122" s="67" t="str">
        <f>IF(ISERROR(VLOOKUP($F122,Risk_Assessment!$A:$N,8,FALSE)),"",VLOOKUP($F122,Risk_Assessment!$A:$N,8,FALSE))</f>
        <v/>
      </c>
      <c r="C122" s="67"/>
      <c r="D122" s="67"/>
      <c r="E122" s="67" t="e">
        <f>Risk_Assessment!#REF!</f>
        <v>#REF!</v>
      </c>
      <c r="F122" s="53" t="str">
        <f t="shared" si="4"/>
        <v>TBC118</v>
      </c>
      <c r="G122" s="53">
        <f t="shared" si="3"/>
        <v>118</v>
      </c>
    </row>
    <row r="123" spans="1:7" hidden="1" x14ac:dyDescent="0.25">
      <c r="A123" s="67" t="str">
        <f>IF(ISERROR(VLOOKUP($F123,Risk_Assessment!$A:$N,7,FALSE)),"",VLOOKUP($F123,Risk_Assessment!$A:$N,7,FALSE))</f>
        <v/>
      </c>
      <c r="B123" s="67" t="str">
        <f>IF(ISERROR(VLOOKUP($F123,Risk_Assessment!$A:$N,8,FALSE)),"",VLOOKUP($F123,Risk_Assessment!$A:$N,8,FALSE))</f>
        <v/>
      </c>
      <c r="C123" s="67"/>
      <c r="D123" s="67"/>
      <c r="E123" s="67" t="e">
        <f>Risk_Assessment!#REF!</f>
        <v>#REF!</v>
      </c>
      <c r="F123" s="53" t="str">
        <f t="shared" si="4"/>
        <v>TBC119</v>
      </c>
      <c r="G123" s="53">
        <f t="shared" si="3"/>
        <v>119</v>
      </c>
    </row>
    <row r="124" spans="1:7" hidden="1" x14ac:dyDescent="0.25">
      <c r="A124" s="67" t="str">
        <f>IF(ISERROR(VLOOKUP($F124,Risk_Assessment!$A:$N,7,FALSE)),"",VLOOKUP($F124,Risk_Assessment!$A:$N,7,FALSE))</f>
        <v/>
      </c>
      <c r="B124" s="67" t="str">
        <f>IF(ISERROR(VLOOKUP($F124,Risk_Assessment!$A:$N,8,FALSE)),"",VLOOKUP($F124,Risk_Assessment!$A:$N,8,FALSE))</f>
        <v/>
      </c>
      <c r="C124" s="67"/>
      <c r="D124" s="67"/>
      <c r="E124" s="67" t="e">
        <f>Risk_Assessment!#REF!</f>
        <v>#REF!</v>
      </c>
      <c r="F124" s="53" t="str">
        <f t="shared" si="4"/>
        <v>TBC120</v>
      </c>
      <c r="G124" s="53">
        <f t="shared" si="3"/>
        <v>120</v>
      </c>
    </row>
    <row r="125" spans="1:7" hidden="1" x14ac:dyDescent="0.25">
      <c r="A125" s="67" t="str">
        <f>IF(ISERROR(VLOOKUP($F125,Risk_Assessment!$A:$N,7,FALSE)),"",VLOOKUP($F125,Risk_Assessment!$A:$N,7,FALSE))</f>
        <v/>
      </c>
      <c r="B125" s="67" t="str">
        <f>IF(ISERROR(VLOOKUP($F125,Risk_Assessment!$A:$N,8,FALSE)),"",VLOOKUP($F125,Risk_Assessment!$A:$N,8,FALSE))</f>
        <v/>
      </c>
      <c r="C125" s="67"/>
      <c r="D125" s="67"/>
      <c r="E125" s="67" t="e">
        <f>Risk_Assessment!#REF!</f>
        <v>#REF!</v>
      </c>
      <c r="F125" s="53" t="str">
        <f t="shared" si="4"/>
        <v>TBC121</v>
      </c>
      <c r="G125" s="53">
        <f t="shared" si="3"/>
        <v>121</v>
      </c>
    </row>
    <row r="126" spans="1:7" hidden="1" x14ac:dyDescent="0.25">
      <c r="A126" s="67" t="str">
        <f>IF(ISERROR(VLOOKUP($F126,Risk_Assessment!$A:$N,7,FALSE)),"",VLOOKUP($F126,Risk_Assessment!$A:$N,7,FALSE))</f>
        <v/>
      </c>
      <c r="B126" s="67" t="str">
        <f>IF(ISERROR(VLOOKUP($F126,Risk_Assessment!$A:$N,8,FALSE)),"",VLOOKUP($F126,Risk_Assessment!$A:$N,8,FALSE))</f>
        <v/>
      </c>
      <c r="C126" s="67"/>
      <c r="D126" s="67"/>
      <c r="E126" s="67" t="e">
        <f>Risk_Assessment!#REF!</f>
        <v>#REF!</v>
      </c>
      <c r="F126" s="53" t="str">
        <f t="shared" si="4"/>
        <v>TBC122</v>
      </c>
      <c r="G126" s="53">
        <f t="shared" si="3"/>
        <v>122</v>
      </c>
    </row>
    <row r="127" spans="1:7" hidden="1" x14ac:dyDescent="0.25">
      <c r="A127" s="67" t="str">
        <f>IF(ISERROR(VLOOKUP($F127,Risk_Assessment!$A:$N,7,FALSE)),"",VLOOKUP($F127,Risk_Assessment!$A:$N,7,FALSE))</f>
        <v/>
      </c>
      <c r="B127" s="67" t="str">
        <f>IF(ISERROR(VLOOKUP($F127,Risk_Assessment!$A:$N,8,FALSE)),"",VLOOKUP($F127,Risk_Assessment!$A:$N,8,FALSE))</f>
        <v/>
      </c>
      <c r="C127" s="67"/>
      <c r="D127" s="67"/>
      <c r="E127" s="67" t="e">
        <f>Risk_Assessment!#REF!</f>
        <v>#REF!</v>
      </c>
      <c r="F127" s="53" t="str">
        <f t="shared" si="4"/>
        <v>TBC123</v>
      </c>
      <c r="G127" s="53">
        <f t="shared" si="3"/>
        <v>123</v>
      </c>
    </row>
    <row r="128" spans="1:7" hidden="1" x14ac:dyDescent="0.25">
      <c r="A128" s="67" t="str">
        <f>IF(ISERROR(VLOOKUP($F128,Risk_Assessment!$A:$N,7,FALSE)),"",VLOOKUP($F128,Risk_Assessment!$A:$N,7,FALSE))</f>
        <v/>
      </c>
      <c r="B128" s="67" t="str">
        <f>IF(ISERROR(VLOOKUP($F128,Risk_Assessment!$A:$N,8,FALSE)),"",VLOOKUP($F128,Risk_Assessment!$A:$N,8,FALSE))</f>
        <v/>
      </c>
      <c r="C128" s="67"/>
      <c r="D128" s="67"/>
      <c r="E128" s="67" t="e">
        <f>Risk_Assessment!#REF!</f>
        <v>#REF!</v>
      </c>
      <c r="F128" s="53" t="str">
        <f t="shared" si="4"/>
        <v>TBC124</v>
      </c>
      <c r="G128" s="53">
        <f t="shared" si="3"/>
        <v>124</v>
      </c>
    </row>
    <row r="129" spans="1:7" hidden="1" x14ac:dyDescent="0.25">
      <c r="A129" s="67" t="str">
        <f>IF(ISERROR(VLOOKUP($F129,Risk_Assessment!$A:$N,7,FALSE)),"",VLOOKUP($F129,Risk_Assessment!$A:$N,7,FALSE))</f>
        <v/>
      </c>
      <c r="B129" s="67" t="str">
        <f>IF(ISERROR(VLOOKUP($F129,Risk_Assessment!$A:$N,8,FALSE)),"",VLOOKUP($F129,Risk_Assessment!$A:$N,8,FALSE))</f>
        <v/>
      </c>
      <c r="C129" s="67"/>
      <c r="D129" s="67"/>
      <c r="E129" s="67" t="e">
        <f>Risk_Assessment!#REF!</f>
        <v>#REF!</v>
      </c>
      <c r="F129" s="53" t="str">
        <f t="shared" si="4"/>
        <v>TBC125</v>
      </c>
      <c r="G129" s="53">
        <f t="shared" si="3"/>
        <v>125</v>
      </c>
    </row>
    <row r="130" spans="1:7" hidden="1" x14ac:dyDescent="0.25">
      <c r="A130" s="67" t="str">
        <f>IF(ISERROR(VLOOKUP($F130,Risk_Assessment!$A:$N,7,FALSE)),"",VLOOKUP($F130,Risk_Assessment!$A:$N,7,FALSE))</f>
        <v/>
      </c>
      <c r="B130" s="67" t="str">
        <f>IF(ISERROR(VLOOKUP($F130,Risk_Assessment!$A:$N,8,FALSE)),"",VLOOKUP($F130,Risk_Assessment!$A:$N,8,FALSE))</f>
        <v/>
      </c>
      <c r="C130" s="67"/>
      <c r="D130" s="67"/>
      <c r="E130" s="67" t="e">
        <f>Risk_Assessment!#REF!</f>
        <v>#REF!</v>
      </c>
      <c r="F130" s="53" t="str">
        <f t="shared" si="4"/>
        <v>TBC126</v>
      </c>
      <c r="G130" s="53">
        <f t="shared" si="3"/>
        <v>126</v>
      </c>
    </row>
    <row r="131" spans="1:7" hidden="1" x14ac:dyDescent="0.25">
      <c r="A131" s="67" t="str">
        <f>IF(ISERROR(VLOOKUP($F131,Risk_Assessment!$A:$N,7,FALSE)),"",VLOOKUP($F131,Risk_Assessment!$A:$N,7,FALSE))</f>
        <v/>
      </c>
      <c r="B131" s="67" t="str">
        <f>IF(ISERROR(VLOOKUP($F131,Risk_Assessment!$A:$N,8,FALSE)),"",VLOOKUP($F131,Risk_Assessment!$A:$N,8,FALSE))</f>
        <v/>
      </c>
      <c r="C131" s="67"/>
      <c r="D131" s="67"/>
      <c r="E131" s="67" t="e">
        <f>Risk_Assessment!#REF!</f>
        <v>#REF!</v>
      </c>
      <c r="F131" s="53" t="str">
        <f t="shared" si="4"/>
        <v>TBC127</v>
      </c>
      <c r="G131" s="53">
        <f t="shared" si="3"/>
        <v>127</v>
      </c>
    </row>
    <row r="132" spans="1:7" hidden="1" x14ac:dyDescent="0.25">
      <c r="A132" s="67" t="str">
        <f>IF(ISERROR(VLOOKUP($F132,Risk_Assessment!$A:$N,7,FALSE)),"",VLOOKUP($F132,Risk_Assessment!$A:$N,7,FALSE))</f>
        <v/>
      </c>
      <c r="B132" s="67" t="str">
        <f>IF(ISERROR(VLOOKUP($F132,Risk_Assessment!$A:$N,8,FALSE)),"",VLOOKUP($F132,Risk_Assessment!$A:$N,8,FALSE))</f>
        <v/>
      </c>
      <c r="C132" s="67"/>
      <c r="D132" s="67"/>
      <c r="E132" s="67" t="e">
        <f>Risk_Assessment!#REF!</f>
        <v>#REF!</v>
      </c>
      <c r="F132" s="53" t="str">
        <f t="shared" si="4"/>
        <v>TBC128</v>
      </c>
      <c r="G132" s="53">
        <f t="shared" si="3"/>
        <v>128</v>
      </c>
    </row>
    <row r="133" spans="1:7" hidden="1" x14ac:dyDescent="0.25">
      <c r="A133" s="67" t="str">
        <f>IF(ISERROR(VLOOKUP($F133,Risk_Assessment!$A:$N,7,FALSE)),"",VLOOKUP($F133,Risk_Assessment!$A:$N,7,FALSE))</f>
        <v/>
      </c>
      <c r="B133" s="67" t="str">
        <f>IF(ISERROR(VLOOKUP($F133,Risk_Assessment!$A:$N,8,FALSE)),"",VLOOKUP($F133,Risk_Assessment!$A:$N,8,FALSE))</f>
        <v/>
      </c>
      <c r="C133" s="67"/>
      <c r="D133" s="67"/>
      <c r="E133" s="67" t="e">
        <f>Risk_Assessment!#REF!</f>
        <v>#REF!</v>
      </c>
      <c r="F133" s="53" t="str">
        <f t="shared" si="4"/>
        <v>TBC129</v>
      </c>
      <c r="G133" s="53">
        <f t="shared" si="3"/>
        <v>129</v>
      </c>
    </row>
    <row r="134" spans="1:7" hidden="1" x14ac:dyDescent="0.25">
      <c r="A134" s="67" t="str">
        <f>IF(ISERROR(VLOOKUP($F134,Risk_Assessment!$A:$N,7,FALSE)),"",VLOOKUP($F134,Risk_Assessment!$A:$N,7,FALSE))</f>
        <v/>
      </c>
      <c r="B134" s="67" t="str">
        <f>IF(ISERROR(VLOOKUP($F134,Risk_Assessment!$A:$N,8,FALSE)),"",VLOOKUP($F134,Risk_Assessment!$A:$N,8,FALSE))</f>
        <v/>
      </c>
      <c r="C134" s="67"/>
      <c r="D134" s="67"/>
      <c r="E134" s="67" t="e">
        <f>Risk_Assessment!#REF!</f>
        <v>#REF!</v>
      </c>
      <c r="F134" s="53" t="str">
        <f t="shared" si="4"/>
        <v>TBC130</v>
      </c>
      <c r="G134" s="53">
        <f t="shared" si="3"/>
        <v>130</v>
      </c>
    </row>
    <row r="135" spans="1:7" hidden="1" x14ac:dyDescent="0.25">
      <c r="A135" s="67" t="str">
        <f>IF(ISERROR(VLOOKUP($F135,Risk_Assessment!$A:$N,7,FALSE)),"",VLOOKUP($F135,Risk_Assessment!$A:$N,7,FALSE))</f>
        <v/>
      </c>
      <c r="B135" s="67" t="str">
        <f>IF(ISERROR(VLOOKUP($F135,Risk_Assessment!$A:$N,8,FALSE)),"",VLOOKUP($F135,Risk_Assessment!$A:$N,8,FALSE))</f>
        <v/>
      </c>
      <c r="C135" s="67"/>
      <c r="D135" s="67"/>
      <c r="E135" s="67" t="e">
        <f>Risk_Assessment!#REF!</f>
        <v>#REF!</v>
      </c>
      <c r="F135" s="53" t="str">
        <f t="shared" si="4"/>
        <v>TBC131</v>
      </c>
      <c r="G135" s="53">
        <f t="shared" ref="G135:G198" si="5">G134+1</f>
        <v>131</v>
      </c>
    </row>
    <row r="136" spans="1:7" hidden="1" x14ac:dyDescent="0.25">
      <c r="A136" s="67" t="str">
        <f>IF(ISERROR(VLOOKUP($F136,Risk_Assessment!$A:$N,7,FALSE)),"",VLOOKUP($F136,Risk_Assessment!$A:$N,7,FALSE))</f>
        <v/>
      </c>
      <c r="B136" s="67" t="str">
        <f>IF(ISERROR(VLOOKUP($F136,Risk_Assessment!$A:$N,8,FALSE)),"",VLOOKUP($F136,Risk_Assessment!$A:$N,8,FALSE))</f>
        <v/>
      </c>
      <c r="C136" s="67"/>
      <c r="D136" s="67"/>
      <c r="E136" s="67" t="e">
        <f>Risk_Assessment!#REF!</f>
        <v>#REF!</v>
      </c>
      <c r="F136" s="53" t="str">
        <f t="shared" si="4"/>
        <v>TBC132</v>
      </c>
      <c r="G136" s="53">
        <f t="shared" si="5"/>
        <v>132</v>
      </c>
    </row>
    <row r="137" spans="1:7" hidden="1" x14ac:dyDescent="0.25">
      <c r="A137" s="67" t="str">
        <f>IF(ISERROR(VLOOKUP($F137,Risk_Assessment!$A:$N,7,FALSE)),"",VLOOKUP($F137,Risk_Assessment!$A:$N,7,FALSE))</f>
        <v/>
      </c>
      <c r="B137" s="67" t="str">
        <f>IF(ISERROR(VLOOKUP($F137,Risk_Assessment!$A:$N,8,FALSE)),"",VLOOKUP($F137,Risk_Assessment!$A:$N,8,FALSE))</f>
        <v/>
      </c>
      <c r="C137" s="67"/>
      <c r="D137" s="67"/>
      <c r="E137" s="67" t="e">
        <f>Risk_Assessment!#REF!</f>
        <v>#REF!</v>
      </c>
      <c r="F137" s="53" t="str">
        <f t="shared" si="4"/>
        <v>TBC133</v>
      </c>
      <c r="G137" s="53">
        <f t="shared" si="5"/>
        <v>133</v>
      </c>
    </row>
    <row r="138" spans="1:7" hidden="1" x14ac:dyDescent="0.25">
      <c r="A138" s="67" t="str">
        <f>IF(ISERROR(VLOOKUP($F138,Risk_Assessment!$A:$N,7,FALSE)),"",VLOOKUP($F138,Risk_Assessment!$A:$N,7,FALSE))</f>
        <v/>
      </c>
      <c r="B138" s="67" t="str">
        <f>IF(ISERROR(VLOOKUP($F138,Risk_Assessment!$A:$N,8,FALSE)),"",VLOOKUP($F138,Risk_Assessment!$A:$N,8,FALSE))</f>
        <v/>
      </c>
      <c r="C138" s="67"/>
      <c r="D138" s="67"/>
      <c r="E138" s="67" t="e">
        <f>Risk_Assessment!#REF!</f>
        <v>#REF!</v>
      </c>
      <c r="F138" s="53" t="str">
        <f t="shared" si="4"/>
        <v>TBC134</v>
      </c>
      <c r="G138" s="53">
        <f t="shared" si="5"/>
        <v>134</v>
      </c>
    </row>
    <row r="139" spans="1:7" hidden="1" x14ac:dyDescent="0.25">
      <c r="A139" s="67" t="str">
        <f>IF(ISERROR(VLOOKUP($F139,Risk_Assessment!$A:$N,7,FALSE)),"",VLOOKUP($F139,Risk_Assessment!$A:$N,7,FALSE))</f>
        <v/>
      </c>
      <c r="B139" s="67" t="str">
        <f>IF(ISERROR(VLOOKUP($F139,Risk_Assessment!$A:$N,8,FALSE)),"",VLOOKUP($F139,Risk_Assessment!$A:$N,8,FALSE))</f>
        <v/>
      </c>
      <c r="C139" s="67"/>
      <c r="D139" s="67"/>
      <c r="E139" s="67" t="e">
        <f>Risk_Assessment!#REF!</f>
        <v>#REF!</v>
      </c>
      <c r="F139" s="53" t="str">
        <f t="shared" si="4"/>
        <v>TBC135</v>
      </c>
      <c r="G139" s="53">
        <f t="shared" si="5"/>
        <v>135</v>
      </c>
    </row>
    <row r="140" spans="1:7" hidden="1" x14ac:dyDescent="0.25">
      <c r="A140" s="67" t="str">
        <f>IF(ISERROR(VLOOKUP($F140,Risk_Assessment!$A:$N,7,FALSE)),"",VLOOKUP($F140,Risk_Assessment!$A:$N,7,FALSE))</f>
        <v/>
      </c>
      <c r="B140" s="67" t="str">
        <f>IF(ISERROR(VLOOKUP($F140,Risk_Assessment!$A:$N,8,FALSE)),"",VLOOKUP($F140,Risk_Assessment!$A:$N,8,FALSE))</f>
        <v/>
      </c>
      <c r="C140" s="67"/>
      <c r="D140" s="67"/>
      <c r="E140" s="67" t="e">
        <f>Risk_Assessment!#REF!</f>
        <v>#REF!</v>
      </c>
      <c r="F140" s="53" t="str">
        <f t="shared" si="4"/>
        <v>TBC136</v>
      </c>
      <c r="G140" s="53">
        <f t="shared" si="5"/>
        <v>136</v>
      </c>
    </row>
    <row r="141" spans="1:7" hidden="1" x14ac:dyDescent="0.25">
      <c r="A141" s="67" t="str">
        <f>IF(ISERROR(VLOOKUP($F141,Risk_Assessment!$A:$N,7,FALSE)),"",VLOOKUP($F141,Risk_Assessment!$A:$N,7,FALSE))</f>
        <v/>
      </c>
      <c r="B141" s="67" t="str">
        <f>IF(ISERROR(VLOOKUP($F141,Risk_Assessment!$A:$N,8,FALSE)),"",VLOOKUP($F141,Risk_Assessment!$A:$N,8,FALSE))</f>
        <v/>
      </c>
      <c r="C141" s="67"/>
      <c r="D141" s="67"/>
      <c r="E141" s="67" t="e">
        <f>Risk_Assessment!#REF!</f>
        <v>#REF!</v>
      </c>
      <c r="F141" s="53" t="str">
        <f t="shared" si="4"/>
        <v>TBC137</v>
      </c>
      <c r="G141" s="53">
        <f t="shared" si="5"/>
        <v>137</v>
      </c>
    </row>
    <row r="142" spans="1:7" hidden="1" x14ac:dyDescent="0.25">
      <c r="A142" s="67" t="str">
        <f>IF(ISERROR(VLOOKUP($F142,Risk_Assessment!$A:$N,7,FALSE)),"",VLOOKUP($F142,Risk_Assessment!$A:$N,7,FALSE))</f>
        <v/>
      </c>
      <c r="B142" s="67" t="str">
        <f>IF(ISERROR(VLOOKUP($F142,Risk_Assessment!$A:$N,8,FALSE)),"",VLOOKUP($F142,Risk_Assessment!$A:$N,8,FALSE))</f>
        <v/>
      </c>
      <c r="C142" s="67"/>
      <c r="D142" s="67"/>
      <c r="E142" s="67" t="e">
        <f>Risk_Assessment!#REF!</f>
        <v>#REF!</v>
      </c>
      <c r="F142" s="53" t="str">
        <f t="shared" si="4"/>
        <v>TBC138</v>
      </c>
      <c r="G142" s="53">
        <f t="shared" si="5"/>
        <v>138</v>
      </c>
    </row>
    <row r="143" spans="1:7" hidden="1" x14ac:dyDescent="0.25">
      <c r="A143" s="67" t="str">
        <f>IF(ISERROR(VLOOKUP($F143,Risk_Assessment!$A:$N,7,FALSE)),"",VLOOKUP($F143,Risk_Assessment!$A:$N,7,FALSE))</f>
        <v/>
      </c>
      <c r="B143" s="67" t="str">
        <f>IF(ISERROR(VLOOKUP($F143,Risk_Assessment!$A:$N,8,FALSE)),"",VLOOKUP($F143,Risk_Assessment!$A:$N,8,FALSE))</f>
        <v/>
      </c>
      <c r="C143" s="67"/>
      <c r="D143" s="67"/>
      <c r="E143" s="67" t="e">
        <f>Risk_Assessment!#REF!</f>
        <v>#REF!</v>
      </c>
      <c r="F143" s="53" t="str">
        <f t="shared" si="4"/>
        <v>TBC139</v>
      </c>
      <c r="G143" s="53">
        <f t="shared" si="5"/>
        <v>139</v>
      </c>
    </row>
    <row r="144" spans="1:7" hidden="1" x14ac:dyDescent="0.25">
      <c r="A144" s="67" t="str">
        <f>IF(ISERROR(VLOOKUP($F144,Risk_Assessment!$A:$N,7,FALSE)),"",VLOOKUP($F144,Risk_Assessment!$A:$N,7,FALSE))</f>
        <v/>
      </c>
      <c r="B144" s="67" t="str">
        <f>IF(ISERROR(VLOOKUP($F144,Risk_Assessment!$A:$N,8,FALSE)),"",VLOOKUP($F144,Risk_Assessment!$A:$N,8,FALSE))</f>
        <v/>
      </c>
      <c r="C144" s="67"/>
      <c r="D144" s="67"/>
      <c r="E144" s="67" t="e">
        <f>Risk_Assessment!#REF!</f>
        <v>#REF!</v>
      </c>
      <c r="F144" s="53" t="str">
        <f t="shared" si="4"/>
        <v>TBC140</v>
      </c>
      <c r="G144" s="53">
        <f t="shared" si="5"/>
        <v>140</v>
      </c>
    </row>
    <row r="145" spans="1:7" hidden="1" x14ac:dyDescent="0.25">
      <c r="A145" s="67" t="str">
        <f>IF(ISERROR(VLOOKUP($F145,Risk_Assessment!$A:$N,7,FALSE)),"",VLOOKUP($F145,Risk_Assessment!$A:$N,7,FALSE))</f>
        <v/>
      </c>
      <c r="B145" s="67" t="str">
        <f>IF(ISERROR(VLOOKUP($F145,Risk_Assessment!$A:$N,8,FALSE)),"",VLOOKUP($F145,Risk_Assessment!$A:$N,8,FALSE))</f>
        <v/>
      </c>
      <c r="C145" s="67"/>
      <c r="D145" s="67"/>
      <c r="E145" s="67" t="e">
        <f>Risk_Assessment!#REF!</f>
        <v>#REF!</v>
      </c>
      <c r="F145" s="53" t="str">
        <f t="shared" si="4"/>
        <v>TBC141</v>
      </c>
      <c r="G145" s="53">
        <f t="shared" si="5"/>
        <v>141</v>
      </c>
    </row>
    <row r="146" spans="1:7" hidden="1" x14ac:dyDescent="0.25">
      <c r="A146" s="67" t="str">
        <f>IF(ISERROR(VLOOKUP($F146,Risk_Assessment!$A:$N,7,FALSE)),"",VLOOKUP($F146,Risk_Assessment!$A:$N,7,FALSE))</f>
        <v/>
      </c>
      <c r="B146" s="67" t="str">
        <f>IF(ISERROR(VLOOKUP($F146,Risk_Assessment!$A:$N,8,FALSE)),"",VLOOKUP($F146,Risk_Assessment!$A:$N,8,FALSE))</f>
        <v/>
      </c>
      <c r="C146" s="67"/>
      <c r="D146" s="67"/>
      <c r="E146" s="67" t="e">
        <f>Risk_Assessment!#REF!</f>
        <v>#REF!</v>
      </c>
      <c r="F146" s="53" t="str">
        <f t="shared" si="4"/>
        <v>TBC142</v>
      </c>
      <c r="G146" s="53">
        <f t="shared" si="5"/>
        <v>142</v>
      </c>
    </row>
    <row r="147" spans="1:7" hidden="1" x14ac:dyDescent="0.25">
      <c r="A147" s="67" t="str">
        <f>IF(ISERROR(VLOOKUP($F147,Risk_Assessment!$A:$N,7,FALSE)),"",VLOOKUP($F147,Risk_Assessment!$A:$N,7,FALSE))</f>
        <v/>
      </c>
      <c r="B147" s="67" t="str">
        <f>IF(ISERROR(VLOOKUP($F147,Risk_Assessment!$A:$N,8,FALSE)),"",VLOOKUP($F147,Risk_Assessment!$A:$N,8,FALSE))</f>
        <v/>
      </c>
      <c r="C147" s="67"/>
      <c r="D147" s="67"/>
      <c r="E147" s="67" t="e">
        <f>Risk_Assessment!#REF!</f>
        <v>#REF!</v>
      </c>
      <c r="F147" s="53" t="str">
        <f t="shared" si="4"/>
        <v>TBC143</v>
      </c>
      <c r="G147" s="53">
        <f t="shared" si="5"/>
        <v>143</v>
      </c>
    </row>
    <row r="148" spans="1:7" hidden="1" x14ac:dyDescent="0.25">
      <c r="A148" s="67" t="str">
        <f>IF(ISERROR(VLOOKUP($F148,Risk_Assessment!$A:$N,7,FALSE)),"",VLOOKUP($F148,Risk_Assessment!$A:$N,7,FALSE))</f>
        <v/>
      </c>
      <c r="B148" s="67" t="str">
        <f>IF(ISERROR(VLOOKUP($F148,Risk_Assessment!$A:$N,8,FALSE)),"",VLOOKUP($F148,Risk_Assessment!$A:$N,8,FALSE))</f>
        <v/>
      </c>
      <c r="C148" s="67"/>
      <c r="D148" s="67"/>
      <c r="E148" s="67" t="e">
        <f>Risk_Assessment!#REF!</f>
        <v>#REF!</v>
      </c>
      <c r="F148" s="53" t="str">
        <f t="shared" si="4"/>
        <v>TBC144</v>
      </c>
      <c r="G148" s="53">
        <f t="shared" si="5"/>
        <v>144</v>
      </c>
    </row>
    <row r="149" spans="1:7" hidden="1" x14ac:dyDescent="0.25">
      <c r="A149" s="67" t="str">
        <f>IF(ISERROR(VLOOKUP($F149,Risk_Assessment!$A:$N,7,FALSE)),"",VLOOKUP($F149,Risk_Assessment!$A:$N,7,FALSE))</f>
        <v/>
      </c>
      <c r="B149" s="67" t="str">
        <f>IF(ISERROR(VLOOKUP($F149,Risk_Assessment!$A:$N,8,FALSE)),"",VLOOKUP($F149,Risk_Assessment!$A:$N,8,FALSE))</f>
        <v/>
      </c>
      <c r="C149" s="67"/>
      <c r="D149" s="67"/>
      <c r="E149" s="67" t="e">
        <f>Risk_Assessment!#REF!</f>
        <v>#REF!</v>
      </c>
      <c r="F149" s="53" t="str">
        <f t="shared" si="4"/>
        <v>TBC145</v>
      </c>
      <c r="G149" s="53">
        <f t="shared" si="5"/>
        <v>145</v>
      </c>
    </row>
    <row r="150" spans="1:7" hidden="1" x14ac:dyDescent="0.25">
      <c r="A150" s="67" t="str">
        <f>IF(ISERROR(VLOOKUP($F150,Risk_Assessment!$A:$N,7,FALSE)),"",VLOOKUP($F150,Risk_Assessment!$A:$N,7,FALSE))</f>
        <v/>
      </c>
      <c r="B150" s="67" t="str">
        <f>IF(ISERROR(VLOOKUP($F150,Risk_Assessment!$A:$N,8,FALSE)),"",VLOOKUP($F150,Risk_Assessment!$A:$N,8,FALSE))</f>
        <v/>
      </c>
      <c r="C150" s="67"/>
      <c r="D150" s="67"/>
      <c r="E150" s="67" t="e">
        <f>Risk_Assessment!#REF!</f>
        <v>#REF!</v>
      </c>
      <c r="F150" s="53" t="str">
        <f t="shared" si="4"/>
        <v>TBC146</v>
      </c>
      <c r="G150" s="53">
        <f t="shared" si="5"/>
        <v>146</v>
      </c>
    </row>
    <row r="151" spans="1:7" hidden="1" x14ac:dyDescent="0.25">
      <c r="A151" s="67" t="str">
        <f>IF(ISERROR(VLOOKUP($F151,Risk_Assessment!$A:$N,7,FALSE)),"",VLOOKUP($F151,Risk_Assessment!$A:$N,7,FALSE))</f>
        <v/>
      </c>
      <c r="B151" s="67" t="str">
        <f>IF(ISERROR(VLOOKUP($F151,Risk_Assessment!$A:$N,8,FALSE)),"",VLOOKUP($F151,Risk_Assessment!$A:$N,8,FALSE))</f>
        <v/>
      </c>
      <c r="C151" s="67"/>
      <c r="D151" s="67"/>
      <c r="E151" s="67" t="e">
        <f>Risk_Assessment!#REF!</f>
        <v>#REF!</v>
      </c>
      <c r="F151" s="53" t="str">
        <f t="shared" si="4"/>
        <v>TBC147</v>
      </c>
      <c r="G151" s="53">
        <f t="shared" si="5"/>
        <v>147</v>
      </c>
    </row>
    <row r="152" spans="1:7" hidden="1" x14ac:dyDescent="0.25">
      <c r="A152" s="67" t="str">
        <f>IF(ISERROR(VLOOKUP($F152,Risk_Assessment!$A:$N,7,FALSE)),"",VLOOKUP($F152,Risk_Assessment!$A:$N,7,FALSE))</f>
        <v/>
      </c>
      <c r="B152" s="67" t="str">
        <f>IF(ISERROR(VLOOKUP($F152,Risk_Assessment!$A:$N,8,FALSE)),"",VLOOKUP($F152,Risk_Assessment!$A:$N,8,FALSE))</f>
        <v/>
      </c>
      <c r="C152" s="67"/>
      <c r="D152" s="67"/>
      <c r="E152" s="67" t="e">
        <f>Risk_Assessment!#REF!</f>
        <v>#REF!</v>
      </c>
      <c r="F152" s="53" t="str">
        <f t="shared" si="4"/>
        <v>TBC148</v>
      </c>
      <c r="G152" s="53">
        <f t="shared" si="5"/>
        <v>148</v>
      </c>
    </row>
    <row r="153" spans="1:7" hidden="1" x14ac:dyDescent="0.25">
      <c r="A153" s="67" t="str">
        <f>IF(ISERROR(VLOOKUP($F153,Risk_Assessment!$A:$N,7,FALSE)),"",VLOOKUP($F153,Risk_Assessment!$A:$N,7,FALSE))</f>
        <v/>
      </c>
      <c r="B153" s="67" t="str">
        <f>IF(ISERROR(VLOOKUP($F153,Risk_Assessment!$A:$N,8,FALSE)),"",VLOOKUP($F153,Risk_Assessment!$A:$N,8,FALSE))</f>
        <v/>
      </c>
      <c r="C153" s="67"/>
      <c r="D153" s="67"/>
      <c r="E153" s="67" t="e">
        <f>Risk_Assessment!#REF!</f>
        <v>#REF!</v>
      </c>
      <c r="F153" s="53" t="str">
        <f t="shared" si="4"/>
        <v>TBC149</v>
      </c>
      <c r="G153" s="53">
        <f t="shared" si="5"/>
        <v>149</v>
      </c>
    </row>
    <row r="154" spans="1:7" hidden="1" x14ac:dyDescent="0.25">
      <c r="A154" s="67" t="str">
        <f>IF(ISERROR(VLOOKUP($F154,Risk_Assessment!$A:$N,7,FALSE)),"",VLOOKUP($F154,Risk_Assessment!$A:$N,7,FALSE))</f>
        <v/>
      </c>
      <c r="B154" s="67" t="str">
        <f>IF(ISERROR(VLOOKUP($F154,Risk_Assessment!$A:$N,8,FALSE)),"",VLOOKUP($F154,Risk_Assessment!$A:$N,8,FALSE))</f>
        <v/>
      </c>
      <c r="C154" s="67"/>
      <c r="D154" s="67"/>
      <c r="E154" s="67" t="e">
        <f>Risk_Assessment!#REF!</f>
        <v>#REF!</v>
      </c>
      <c r="F154" s="53" t="str">
        <f t="shared" si="4"/>
        <v>TBC150</v>
      </c>
      <c r="G154" s="53">
        <f t="shared" si="5"/>
        <v>150</v>
      </c>
    </row>
    <row r="155" spans="1:7" hidden="1" x14ac:dyDescent="0.25">
      <c r="A155" s="67" t="str">
        <f>IF(ISERROR(VLOOKUP($F155,Risk_Assessment!$A:$N,7,FALSE)),"",VLOOKUP($F155,Risk_Assessment!$A:$N,7,FALSE))</f>
        <v/>
      </c>
      <c r="B155" s="67" t="str">
        <f>IF(ISERROR(VLOOKUP($F155,Risk_Assessment!$A:$N,8,FALSE)),"",VLOOKUP($F155,Risk_Assessment!$A:$N,8,FALSE))</f>
        <v/>
      </c>
      <c r="C155" s="67"/>
      <c r="D155" s="67"/>
      <c r="E155" s="67" t="e">
        <f>Risk_Assessment!#REF!</f>
        <v>#REF!</v>
      </c>
      <c r="F155" s="53" t="str">
        <f t="shared" si="4"/>
        <v>TBC151</v>
      </c>
      <c r="G155" s="53">
        <f t="shared" si="5"/>
        <v>151</v>
      </c>
    </row>
    <row r="156" spans="1:7" hidden="1" x14ac:dyDescent="0.25">
      <c r="A156" s="67" t="str">
        <f>IF(ISERROR(VLOOKUP($F156,Risk_Assessment!$A:$N,7,FALSE)),"",VLOOKUP($F156,Risk_Assessment!$A:$N,7,FALSE))</f>
        <v/>
      </c>
      <c r="B156" s="67" t="str">
        <f>IF(ISERROR(VLOOKUP($F156,Risk_Assessment!$A:$N,8,FALSE)),"",VLOOKUP($F156,Risk_Assessment!$A:$N,8,FALSE))</f>
        <v/>
      </c>
      <c r="C156" s="67"/>
      <c r="D156" s="67"/>
      <c r="E156" s="67" t="e">
        <f>Risk_Assessment!#REF!</f>
        <v>#REF!</v>
      </c>
      <c r="F156" s="53" t="str">
        <f t="shared" si="4"/>
        <v>TBC152</v>
      </c>
      <c r="G156" s="53">
        <f t="shared" si="5"/>
        <v>152</v>
      </c>
    </row>
    <row r="157" spans="1:7" hidden="1" x14ac:dyDescent="0.25">
      <c r="A157" s="67" t="str">
        <f>IF(ISERROR(VLOOKUP($F157,Risk_Assessment!$A:$N,7,FALSE)),"",VLOOKUP($F157,Risk_Assessment!$A:$N,7,FALSE))</f>
        <v/>
      </c>
      <c r="B157" s="67" t="str">
        <f>IF(ISERROR(VLOOKUP($F157,Risk_Assessment!$A:$N,8,FALSE)),"",VLOOKUP($F157,Risk_Assessment!$A:$N,8,FALSE))</f>
        <v/>
      </c>
      <c r="C157" s="67"/>
      <c r="D157" s="67"/>
      <c r="E157" s="67" t="e">
        <f>Risk_Assessment!#REF!</f>
        <v>#REF!</v>
      </c>
      <c r="F157" s="53" t="str">
        <f t="shared" si="4"/>
        <v>TBC153</v>
      </c>
      <c r="G157" s="53">
        <f t="shared" si="5"/>
        <v>153</v>
      </c>
    </row>
    <row r="158" spans="1:7" hidden="1" x14ac:dyDescent="0.25">
      <c r="A158" s="67" t="str">
        <f>IF(ISERROR(VLOOKUP($F158,Risk_Assessment!$A:$N,7,FALSE)),"",VLOOKUP($F158,Risk_Assessment!$A:$N,7,FALSE))</f>
        <v/>
      </c>
      <c r="B158" s="67" t="str">
        <f>IF(ISERROR(VLOOKUP($F158,Risk_Assessment!$A:$N,8,FALSE)),"",VLOOKUP($F158,Risk_Assessment!$A:$N,8,FALSE))</f>
        <v/>
      </c>
      <c r="C158" s="67"/>
      <c r="D158" s="67"/>
      <c r="E158" s="67" t="e">
        <f>Risk_Assessment!#REF!</f>
        <v>#REF!</v>
      </c>
      <c r="F158" s="53" t="str">
        <f t="shared" si="4"/>
        <v>TBC154</v>
      </c>
      <c r="G158" s="53">
        <f t="shared" si="5"/>
        <v>154</v>
      </c>
    </row>
    <row r="159" spans="1:7" hidden="1" x14ac:dyDescent="0.25">
      <c r="A159" s="67" t="str">
        <f>IF(ISERROR(VLOOKUP($F159,Risk_Assessment!$A:$N,7,FALSE)),"",VLOOKUP($F159,Risk_Assessment!$A:$N,7,FALSE))</f>
        <v/>
      </c>
      <c r="B159" s="67" t="str">
        <f>IF(ISERROR(VLOOKUP($F159,Risk_Assessment!$A:$N,8,FALSE)),"",VLOOKUP($F159,Risk_Assessment!$A:$N,8,FALSE))</f>
        <v/>
      </c>
      <c r="C159" s="67"/>
      <c r="D159" s="67"/>
      <c r="E159" s="67" t="e">
        <f>Risk_Assessment!#REF!</f>
        <v>#REF!</v>
      </c>
      <c r="F159" s="53" t="str">
        <f t="shared" si="4"/>
        <v>TBC155</v>
      </c>
      <c r="G159" s="53">
        <f t="shared" si="5"/>
        <v>155</v>
      </c>
    </row>
    <row r="160" spans="1:7" hidden="1" x14ac:dyDescent="0.25">
      <c r="A160" s="67" t="str">
        <f>IF(ISERROR(VLOOKUP($F160,Risk_Assessment!$A:$N,7,FALSE)),"",VLOOKUP($F160,Risk_Assessment!$A:$N,7,FALSE))</f>
        <v/>
      </c>
      <c r="B160" s="67" t="str">
        <f>IF(ISERROR(VLOOKUP($F160,Risk_Assessment!$A:$N,8,FALSE)),"",VLOOKUP($F160,Risk_Assessment!$A:$N,8,FALSE))</f>
        <v/>
      </c>
      <c r="C160" s="67"/>
      <c r="D160" s="67"/>
      <c r="E160" s="67" t="e">
        <f>Risk_Assessment!#REF!</f>
        <v>#REF!</v>
      </c>
      <c r="F160" s="53" t="str">
        <f t="shared" si="4"/>
        <v>TBC156</v>
      </c>
      <c r="G160" s="53">
        <f t="shared" si="5"/>
        <v>156</v>
      </c>
    </row>
    <row r="161" spans="1:7" hidden="1" x14ac:dyDescent="0.25">
      <c r="A161" s="67" t="str">
        <f>IF(ISERROR(VLOOKUP($F161,Risk_Assessment!$A:$N,7,FALSE)),"",VLOOKUP($F161,Risk_Assessment!$A:$N,7,FALSE))</f>
        <v/>
      </c>
      <c r="B161" s="67" t="str">
        <f>IF(ISERROR(VLOOKUP($F161,Risk_Assessment!$A:$N,8,FALSE)),"",VLOOKUP($F161,Risk_Assessment!$A:$N,8,FALSE))</f>
        <v/>
      </c>
      <c r="C161" s="67"/>
      <c r="D161" s="67"/>
      <c r="E161" s="67" t="e">
        <f>Risk_Assessment!#REF!</f>
        <v>#REF!</v>
      </c>
      <c r="F161" s="53" t="str">
        <f t="shared" si="4"/>
        <v>TBC157</v>
      </c>
      <c r="G161" s="53">
        <f t="shared" si="5"/>
        <v>157</v>
      </c>
    </row>
    <row r="162" spans="1:7" hidden="1" x14ac:dyDescent="0.25">
      <c r="A162" s="67" t="str">
        <f>IF(ISERROR(VLOOKUP($F162,Risk_Assessment!$A:$N,7,FALSE)),"",VLOOKUP($F162,Risk_Assessment!$A:$N,7,FALSE))</f>
        <v/>
      </c>
      <c r="B162" s="67" t="str">
        <f>IF(ISERROR(VLOOKUP($F162,Risk_Assessment!$A:$N,8,FALSE)),"",VLOOKUP($F162,Risk_Assessment!$A:$N,8,FALSE))</f>
        <v/>
      </c>
      <c r="C162" s="67"/>
      <c r="D162" s="67"/>
      <c r="E162" s="67" t="e">
        <f>Risk_Assessment!#REF!</f>
        <v>#REF!</v>
      </c>
      <c r="F162" s="53" t="str">
        <f t="shared" si="4"/>
        <v>TBC158</v>
      </c>
      <c r="G162" s="53">
        <f t="shared" si="5"/>
        <v>158</v>
      </c>
    </row>
    <row r="163" spans="1:7" hidden="1" x14ac:dyDescent="0.25">
      <c r="A163" s="67" t="str">
        <f>IF(ISERROR(VLOOKUP($F163,Risk_Assessment!$A:$N,7,FALSE)),"",VLOOKUP($F163,Risk_Assessment!$A:$N,7,FALSE))</f>
        <v/>
      </c>
      <c r="B163" s="67" t="str">
        <f>IF(ISERROR(VLOOKUP($F163,Risk_Assessment!$A:$N,8,FALSE)),"",VLOOKUP($F163,Risk_Assessment!$A:$N,8,FALSE))</f>
        <v/>
      </c>
      <c r="C163" s="67"/>
      <c r="D163" s="67"/>
      <c r="E163" s="67" t="e">
        <f>Risk_Assessment!#REF!</f>
        <v>#REF!</v>
      </c>
      <c r="F163" s="53" t="str">
        <f t="shared" si="4"/>
        <v>TBC159</v>
      </c>
      <c r="G163" s="53">
        <f t="shared" si="5"/>
        <v>159</v>
      </c>
    </row>
    <row r="164" spans="1:7" hidden="1" x14ac:dyDescent="0.25">
      <c r="A164" s="67" t="str">
        <f>IF(ISERROR(VLOOKUP($F164,Risk_Assessment!$A:$N,7,FALSE)),"",VLOOKUP($F164,Risk_Assessment!$A:$N,7,FALSE))</f>
        <v/>
      </c>
      <c r="B164" s="67" t="str">
        <f>IF(ISERROR(VLOOKUP($F164,Risk_Assessment!$A:$N,8,FALSE)),"",VLOOKUP($F164,Risk_Assessment!$A:$N,8,FALSE))</f>
        <v/>
      </c>
      <c r="C164" s="67"/>
      <c r="D164" s="67"/>
      <c r="E164" s="67" t="e">
        <f>Risk_Assessment!#REF!</f>
        <v>#REF!</v>
      </c>
      <c r="F164" s="53" t="str">
        <f t="shared" si="4"/>
        <v>TBC160</v>
      </c>
      <c r="G164" s="53">
        <f t="shared" si="5"/>
        <v>160</v>
      </c>
    </row>
    <row r="165" spans="1:7" hidden="1" x14ac:dyDescent="0.25">
      <c r="A165" s="67" t="str">
        <f>IF(ISERROR(VLOOKUP($F165,Risk_Assessment!$A:$N,7,FALSE)),"",VLOOKUP($F165,Risk_Assessment!$A:$N,7,FALSE))</f>
        <v/>
      </c>
      <c r="B165" s="67" t="str">
        <f>IF(ISERROR(VLOOKUP($F165,Risk_Assessment!$A:$N,8,FALSE)),"",VLOOKUP($F165,Risk_Assessment!$A:$N,8,FALSE))</f>
        <v/>
      </c>
      <c r="C165" s="67"/>
      <c r="D165" s="67"/>
      <c r="E165" s="67" t="e">
        <f>Risk_Assessment!#REF!</f>
        <v>#REF!</v>
      </c>
      <c r="F165" s="53" t="str">
        <f t="shared" si="4"/>
        <v>TBC161</v>
      </c>
      <c r="G165" s="53">
        <f t="shared" si="5"/>
        <v>161</v>
      </c>
    </row>
    <row r="166" spans="1:7" hidden="1" x14ac:dyDescent="0.25">
      <c r="A166" s="67" t="str">
        <f>IF(ISERROR(VLOOKUP($F166,Risk_Assessment!$A:$N,7,FALSE)),"",VLOOKUP($F166,Risk_Assessment!$A:$N,7,FALSE))</f>
        <v/>
      </c>
      <c r="B166" s="67" t="str">
        <f>IF(ISERROR(VLOOKUP($F166,Risk_Assessment!$A:$N,8,FALSE)),"",VLOOKUP($F166,Risk_Assessment!$A:$N,8,FALSE))</f>
        <v/>
      </c>
      <c r="C166" s="67"/>
      <c r="D166" s="67"/>
      <c r="E166" s="67" t="e">
        <f>Risk_Assessment!#REF!</f>
        <v>#REF!</v>
      </c>
      <c r="F166" s="53" t="str">
        <f t="shared" si="4"/>
        <v>TBC162</v>
      </c>
      <c r="G166" s="53">
        <f t="shared" si="5"/>
        <v>162</v>
      </c>
    </row>
    <row r="167" spans="1:7" hidden="1" x14ac:dyDescent="0.25">
      <c r="A167" s="67" t="str">
        <f>IF(ISERROR(VLOOKUP($F167,Risk_Assessment!$A:$N,7,FALSE)),"",VLOOKUP($F167,Risk_Assessment!$A:$N,7,FALSE))</f>
        <v/>
      </c>
      <c r="B167" s="67" t="str">
        <f>IF(ISERROR(VLOOKUP($F167,Risk_Assessment!$A:$N,8,FALSE)),"",VLOOKUP($F167,Risk_Assessment!$A:$N,8,FALSE))</f>
        <v/>
      </c>
      <c r="C167" s="67"/>
      <c r="D167" s="67"/>
      <c r="E167" s="67" t="e">
        <f>Risk_Assessment!#REF!</f>
        <v>#REF!</v>
      </c>
      <c r="F167" s="53" t="str">
        <f t="shared" si="4"/>
        <v>TBC163</v>
      </c>
      <c r="G167" s="53">
        <f t="shared" si="5"/>
        <v>163</v>
      </c>
    </row>
    <row r="168" spans="1:7" hidden="1" x14ac:dyDescent="0.25">
      <c r="A168" s="67" t="str">
        <f>IF(ISERROR(VLOOKUP($F168,Risk_Assessment!$A:$N,7,FALSE)),"",VLOOKUP($F168,Risk_Assessment!$A:$N,7,FALSE))</f>
        <v/>
      </c>
      <c r="B168" s="67" t="str">
        <f>IF(ISERROR(VLOOKUP($F168,Risk_Assessment!$A:$N,8,FALSE)),"",VLOOKUP($F168,Risk_Assessment!$A:$N,8,FALSE))</f>
        <v/>
      </c>
      <c r="C168" s="67"/>
      <c r="D168" s="67"/>
      <c r="E168" s="67" t="e">
        <f>Risk_Assessment!#REF!</f>
        <v>#REF!</v>
      </c>
      <c r="F168" s="53" t="str">
        <f t="shared" si="4"/>
        <v>TBC164</v>
      </c>
      <c r="G168" s="53">
        <f t="shared" si="5"/>
        <v>164</v>
      </c>
    </row>
    <row r="169" spans="1:7" hidden="1" x14ac:dyDescent="0.25">
      <c r="A169" s="67" t="str">
        <f>IF(ISERROR(VLOOKUP($F169,Risk_Assessment!$A:$N,7,FALSE)),"",VLOOKUP($F169,Risk_Assessment!$A:$N,7,FALSE))</f>
        <v/>
      </c>
      <c r="B169" s="67" t="str">
        <f>IF(ISERROR(VLOOKUP($F169,Risk_Assessment!$A:$N,8,FALSE)),"",VLOOKUP($F169,Risk_Assessment!$A:$N,8,FALSE))</f>
        <v/>
      </c>
      <c r="C169" s="67"/>
      <c r="D169" s="67"/>
      <c r="E169" s="67" t="e">
        <f>Risk_Assessment!#REF!</f>
        <v>#REF!</v>
      </c>
      <c r="F169" s="53" t="str">
        <f t="shared" si="4"/>
        <v>TBC165</v>
      </c>
      <c r="G169" s="53">
        <f t="shared" si="5"/>
        <v>165</v>
      </c>
    </row>
    <row r="170" spans="1:7" hidden="1" x14ac:dyDescent="0.25">
      <c r="A170" s="67" t="str">
        <f>IF(ISERROR(VLOOKUP($F170,Risk_Assessment!$A:$N,7,FALSE)),"",VLOOKUP($F170,Risk_Assessment!$A:$N,7,FALSE))</f>
        <v/>
      </c>
      <c r="B170" s="67" t="str">
        <f>IF(ISERROR(VLOOKUP($F170,Risk_Assessment!$A:$N,8,FALSE)),"",VLOOKUP($F170,Risk_Assessment!$A:$N,8,FALSE))</f>
        <v/>
      </c>
      <c r="C170" s="67"/>
      <c r="D170" s="67"/>
      <c r="E170" s="67" t="e">
        <f>Risk_Assessment!#REF!</f>
        <v>#REF!</v>
      </c>
      <c r="F170" s="53" t="str">
        <f t="shared" si="4"/>
        <v>TBC166</v>
      </c>
      <c r="G170" s="53">
        <f t="shared" si="5"/>
        <v>166</v>
      </c>
    </row>
    <row r="171" spans="1:7" hidden="1" x14ac:dyDescent="0.25">
      <c r="A171" s="67" t="str">
        <f>IF(ISERROR(VLOOKUP($F171,Risk_Assessment!$A:$N,7,FALSE)),"",VLOOKUP($F171,Risk_Assessment!$A:$N,7,FALSE))</f>
        <v/>
      </c>
      <c r="B171" s="67" t="str">
        <f>IF(ISERROR(VLOOKUP($F171,Risk_Assessment!$A:$N,8,FALSE)),"",VLOOKUP($F171,Risk_Assessment!$A:$N,8,FALSE))</f>
        <v/>
      </c>
      <c r="C171" s="67"/>
      <c r="D171" s="67"/>
      <c r="E171" s="67" t="e">
        <f>Risk_Assessment!#REF!</f>
        <v>#REF!</v>
      </c>
      <c r="F171" s="53" t="str">
        <f t="shared" si="4"/>
        <v>TBC167</v>
      </c>
      <c r="G171" s="53">
        <f t="shared" si="5"/>
        <v>167</v>
      </c>
    </row>
    <row r="172" spans="1:7" hidden="1" x14ac:dyDescent="0.25">
      <c r="A172" s="67" t="str">
        <f>IF(ISERROR(VLOOKUP($F172,Risk_Assessment!$A:$N,7,FALSE)),"",VLOOKUP($F172,Risk_Assessment!$A:$N,7,FALSE))</f>
        <v/>
      </c>
      <c r="B172" s="67" t="str">
        <f>IF(ISERROR(VLOOKUP($F172,Risk_Assessment!$A:$N,8,FALSE)),"",VLOOKUP($F172,Risk_Assessment!$A:$N,8,FALSE))</f>
        <v/>
      </c>
      <c r="C172" s="67"/>
      <c r="D172" s="67"/>
      <c r="E172" s="67" t="e">
        <f>Risk_Assessment!#REF!</f>
        <v>#REF!</v>
      </c>
      <c r="F172" s="53" t="str">
        <f t="shared" si="4"/>
        <v>TBC168</v>
      </c>
      <c r="G172" s="53">
        <f t="shared" si="5"/>
        <v>168</v>
      </c>
    </row>
    <row r="173" spans="1:7" hidden="1" x14ac:dyDescent="0.25">
      <c r="A173" s="67" t="str">
        <f>IF(ISERROR(VLOOKUP($F173,Risk_Assessment!$A:$N,7,FALSE)),"",VLOOKUP($F173,Risk_Assessment!$A:$N,7,FALSE))</f>
        <v/>
      </c>
      <c r="B173" s="67" t="str">
        <f>IF(ISERROR(VLOOKUP($F173,Risk_Assessment!$A:$N,8,FALSE)),"",VLOOKUP($F173,Risk_Assessment!$A:$N,8,FALSE))</f>
        <v/>
      </c>
      <c r="C173" s="67"/>
      <c r="D173" s="67"/>
      <c r="E173" s="67" t="e">
        <f>Risk_Assessment!#REF!</f>
        <v>#REF!</v>
      </c>
      <c r="F173" s="53" t="str">
        <f t="shared" si="4"/>
        <v>TBC169</v>
      </c>
      <c r="G173" s="53">
        <f t="shared" si="5"/>
        <v>169</v>
      </c>
    </row>
    <row r="174" spans="1:7" hidden="1" x14ac:dyDescent="0.25">
      <c r="A174" s="67" t="str">
        <f>IF(ISERROR(VLOOKUP($F174,Risk_Assessment!$A:$N,7,FALSE)),"",VLOOKUP($F174,Risk_Assessment!$A:$N,7,FALSE))</f>
        <v/>
      </c>
      <c r="B174" s="67" t="str">
        <f>IF(ISERROR(VLOOKUP($F174,Risk_Assessment!$A:$N,8,FALSE)),"",VLOOKUP($F174,Risk_Assessment!$A:$N,8,FALSE))</f>
        <v/>
      </c>
      <c r="C174" s="67"/>
      <c r="D174" s="67"/>
      <c r="E174" s="67" t="e">
        <f>Risk_Assessment!#REF!</f>
        <v>#REF!</v>
      </c>
      <c r="F174" s="53" t="str">
        <f t="shared" si="4"/>
        <v>TBC170</v>
      </c>
      <c r="G174" s="53">
        <f t="shared" si="5"/>
        <v>170</v>
      </c>
    </row>
    <row r="175" spans="1:7" hidden="1" x14ac:dyDescent="0.25">
      <c r="A175" s="67" t="str">
        <f>IF(ISERROR(VLOOKUP($F175,Risk_Assessment!$A:$N,7,FALSE)),"",VLOOKUP($F175,Risk_Assessment!$A:$N,7,FALSE))</f>
        <v/>
      </c>
      <c r="B175" s="67" t="str">
        <f>IF(ISERROR(VLOOKUP($F175,Risk_Assessment!$A:$N,8,FALSE)),"",VLOOKUP($F175,Risk_Assessment!$A:$N,8,FALSE))</f>
        <v/>
      </c>
      <c r="C175" s="67"/>
      <c r="D175" s="67"/>
      <c r="E175" s="67" t="e">
        <f>Risk_Assessment!#REF!</f>
        <v>#REF!</v>
      </c>
      <c r="F175" s="53" t="str">
        <f t="shared" si="4"/>
        <v>TBC171</v>
      </c>
      <c r="G175" s="53">
        <f t="shared" si="5"/>
        <v>171</v>
      </c>
    </row>
    <row r="176" spans="1:7" hidden="1" x14ac:dyDescent="0.25">
      <c r="A176" s="67" t="str">
        <f>IF(ISERROR(VLOOKUP($F176,Risk_Assessment!$A:$N,7,FALSE)),"",VLOOKUP($F176,Risk_Assessment!$A:$N,7,FALSE))</f>
        <v/>
      </c>
      <c r="B176" s="67" t="str">
        <f>IF(ISERROR(VLOOKUP($F176,Risk_Assessment!$A:$N,8,FALSE)),"",VLOOKUP($F176,Risk_Assessment!$A:$N,8,FALSE))</f>
        <v/>
      </c>
      <c r="C176" s="67"/>
      <c r="D176" s="67"/>
      <c r="E176" s="67" t="e">
        <f>Risk_Assessment!#REF!</f>
        <v>#REF!</v>
      </c>
      <c r="F176" s="53" t="str">
        <f t="shared" si="4"/>
        <v>TBC172</v>
      </c>
      <c r="G176" s="53">
        <f t="shared" si="5"/>
        <v>172</v>
      </c>
    </row>
    <row r="177" spans="1:7" hidden="1" x14ac:dyDescent="0.25">
      <c r="A177" s="67" t="str">
        <f>IF(ISERROR(VLOOKUP($F177,Risk_Assessment!$A:$N,7,FALSE)),"",VLOOKUP($F177,Risk_Assessment!$A:$N,7,FALSE))</f>
        <v/>
      </c>
      <c r="B177" s="67" t="str">
        <f>IF(ISERROR(VLOOKUP($F177,Risk_Assessment!$A:$N,8,FALSE)),"",VLOOKUP($F177,Risk_Assessment!$A:$N,8,FALSE))</f>
        <v/>
      </c>
      <c r="C177" s="67"/>
      <c r="D177" s="67"/>
      <c r="E177" s="67" t="e">
        <f>Risk_Assessment!#REF!</f>
        <v>#REF!</v>
      </c>
      <c r="F177" s="53" t="str">
        <f t="shared" si="4"/>
        <v>TBC173</v>
      </c>
      <c r="G177" s="53">
        <f t="shared" si="5"/>
        <v>173</v>
      </c>
    </row>
    <row r="178" spans="1:7" hidden="1" x14ac:dyDescent="0.25">
      <c r="A178" s="67" t="str">
        <f>IF(ISERROR(VLOOKUP($F178,Risk_Assessment!$A:$N,7,FALSE)),"",VLOOKUP($F178,Risk_Assessment!$A:$N,7,FALSE))</f>
        <v/>
      </c>
      <c r="B178" s="67" t="str">
        <f>IF(ISERROR(VLOOKUP($F178,Risk_Assessment!$A:$N,8,FALSE)),"",VLOOKUP($F178,Risk_Assessment!$A:$N,8,FALSE))</f>
        <v/>
      </c>
      <c r="C178" s="67"/>
      <c r="D178" s="67"/>
      <c r="E178" s="67" t="e">
        <f>Risk_Assessment!#REF!</f>
        <v>#REF!</v>
      </c>
      <c r="F178" s="53" t="str">
        <f t="shared" si="4"/>
        <v>TBC174</v>
      </c>
      <c r="G178" s="53">
        <f t="shared" si="5"/>
        <v>174</v>
      </c>
    </row>
    <row r="179" spans="1:7" hidden="1" x14ac:dyDescent="0.25">
      <c r="A179" s="67" t="str">
        <f>IF(ISERROR(VLOOKUP($F179,Risk_Assessment!$A:$N,7,FALSE)),"",VLOOKUP($F179,Risk_Assessment!$A:$N,7,FALSE))</f>
        <v/>
      </c>
      <c r="B179" s="67" t="str">
        <f>IF(ISERROR(VLOOKUP($F179,Risk_Assessment!$A:$N,8,FALSE)),"",VLOOKUP($F179,Risk_Assessment!$A:$N,8,FALSE))</f>
        <v/>
      </c>
      <c r="C179" s="67"/>
      <c r="D179" s="67"/>
      <c r="E179" s="67" t="e">
        <f>Risk_Assessment!#REF!</f>
        <v>#REF!</v>
      </c>
      <c r="F179" s="53" t="str">
        <f t="shared" si="4"/>
        <v>TBC175</v>
      </c>
      <c r="G179" s="53">
        <f t="shared" si="5"/>
        <v>175</v>
      </c>
    </row>
    <row r="180" spans="1:7" hidden="1" x14ac:dyDescent="0.25">
      <c r="A180" s="67" t="str">
        <f>IF(ISERROR(VLOOKUP($F180,Risk_Assessment!$A:$N,7,FALSE)),"",VLOOKUP($F180,Risk_Assessment!$A:$N,7,FALSE))</f>
        <v/>
      </c>
      <c r="B180" s="67" t="str">
        <f>IF(ISERROR(VLOOKUP($F180,Risk_Assessment!$A:$N,8,FALSE)),"",VLOOKUP($F180,Risk_Assessment!$A:$N,8,FALSE))</f>
        <v/>
      </c>
      <c r="C180" s="67"/>
      <c r="D180" s="67"/>
      <c r="E180" s="67" t="e">
        <f>Risk_Assessment!#REF!</f>
        <v>#REF!</v>
      </c>
      <c r="F180" s="53" t="str">
        <f t="shared" ref="F180:F212" si="6">CONCATENATE($A$2,G180)</f>
        <v>TBC176</v>
      </c>
      <c r="G180" s="53">
        <f t="shared" si="5"/>
        <v>176</v>
      </c>
    </row>
    <row r="181" spans="1:7" hidden="1" x14ac:dyDescent="0.25">
      <c r="A181" s="67" t="str">
        <f>IF(ISERROR(VLOOKUP($F181,Risk_Assessment!$A:$N,7,FALSE)),"",VLOOKUP($F181,Risk_Assessment!$A:$N,7,FALSE))</f>
        <v/>
      </c>
      <c r="B181" s="67" t="str">
        <f>IF(ISERROR(VLOOKUP($F181,Risk_Assessment!$A:$N,8,FALSE)),"",VLOOKUP($F181,Risk_Assessment!$A:$N,8,FALSE))</f>
        <v/>
      </c>
      <c r="C181" s="67"/>
      <c r="D181" s="67"/>
      <c r="E181" s="67" t="e">
        <f>Risk_Assessment!#REF!</f>
        <v>#REF!</v>
      </c>
      <c r="F181" s="53" t="str">
        <f t="shared" si="6"/>
        <v>TBC177</v>
      </c>
      <c r="G181" s="53">
        <f t="shared" si="5"/>
        <v>177</v>
      </c>
    </row>
    <row r="182" spans="1:7" hidden="1" x14ac:dyDescent="0.25">
      <c r="A182" s="67" t="str">
        <f>IF(ISERROR(VLOOKUP($F182,Risk_Assessment!$A:$N,7,FALSE)),"",VLOOKUP($F182,Risk_Assessment!$A:$N,7,FALSE))</f>
        <v/>
      </c>
      <c r="B182" s="67" t="str">
        <f>IF(ISERROR(VLOOKUP($F182,Risk_Assessment!$A:$N,8,FALSE)),"",VLOOKUP($F182,Risk_Assessment!$A:$N,8,FALSE))</f>
        <v/>
      </c>
      <c r="C182" s="67"/>
      <c r="D182" s="67"/>
      <c r="E182" s="67" t="e">
        <f>Risk_Assessment!#REF!</f>
        <v>#REF!</v>
      </c>
      <c r="F182" s="53" t="str">
        <f t="shared" si="6"/>
        <v>TBC178</v>
      </c>
      <c r="G182" s="53">
        <f t="shared" si="5"/>
        <v>178</v>
      </c>
    </row>
    <row r="183" spans="1:7" hidden="1" x14ac:dyDescent="0.25">
      <c r="A183" s="67" t="str">
        <f>IF(ISERROR(VLOOKUP($F183,Risk_Assessment!$A:$N,7,FALSE)),"",VLOOKUP($F183,Risk_Assessment!$A:$N,7,FALSE))</f>
        <v/>
      </c>
      <c r="B183" s="67" t="str">
        <f>IF(ISERROR(VLOOKUP($F183,Risk_Assessment!$A:$N,8,FALSE)),"",VLOOKUP($F183,Risk_Assessment!$A:$N,8,FALSE))</f>
        <v/>
      </c>
      <c r="C183" s="67"/>
      <c r="D183" s="67"/>
      <c r="E183" s="67" t="e">
        <f>Risk_Assessment!#REF!</f>
        <v>#REF!</v>
      </c>
      <c r="F183" s="53" t="str">
        <f t="shared" si="6"/>
        <v>TBC179</v>
      </c>
      <c r="G183" s="53">
        <f t="shared" si="5"/>
        <v>179</v>
      </c>
    </row>
    <row r="184" spans="1:7" hidden="1" x14ac:dyDescent="0.25">
      <c r="A184" s="67" t="str">
        <f>IF(ISERROR(VLOOKUP($F184,Risk_Assessment!$A:$N,7,FALSE)),"",VLOOKUP($F184,Risk_Assessment!$A:$N,7,FALSE))</f>
        <v/>
      </c>
      <c r="B184" s="67" t="str">
        <f>IF(ISERROR(VLOOKUP($F184,Risk_Assessment!$A:$N,8,FALSE)),"",VLOOKUP($F184,Risk_Assessment!$A:$N,8,FALSE))</f>
        <v/>
      </c>
      <c r="C184" s="67"/>
      <c r="D184" s="67"/>
      <c r="E184" s="67" t="e">
        <f>Risk_Assessment!#REF!</f>
        <v>#REF!</v>
      </c>
      <c r="F184" s="53" t="str">
        <f t="shared" si="6"/>
        <v>TBC180</v>
      </c>
      <c r="G184" s="53">
        <f t="shared" si="5"/>
        <v>180</v>
      </c>
    </row>
    <row r="185" spans="1:7" hidden="1" x14ac:dyDescent="0.25">
      <c r="A185" s="67" t="str">
        <f>IF(ISERROR(VLOOKUP($F185,Risk_Assessment!$A:$N,7,FALSE)),"",VLOOKUP($F185,Risk_Assessment!$A:$N,7,FALSE))</f>
        <v/>
      </c>
      <c r="B185" s="67" t="str">
        <f>IF(ISERROR(VLOOKUP($F185,Risk_Assessment!$A:$N,8,FALSE)),"",VLOOKUP($F185,Risk_Assessment!$A:$N,8,FALSE))</f>
        <v/>
      </c>
      <c r="C185" s="67"/>
      <c r="D185" s="67"/>
      <c r="E185" s="67" t="e">
        <f>Risk_Assessment!#REF!</f>
        <v>#REF!</v>
      </c>
      <c r="F185" s="53" t="str">
        <f t="shared" si="6"/>
        <v>TBC181</v>
      </c>
      <c r="G185" s="53">
        <f t="shared" si="5"/>
        <v>181</v>
      </c>
    </row>
    <row r="186" spans="1:7" hidden="1" x14ac:dyDescent="0.25">
      <c r="A186" s="67" t="str">
        <f>IF(ISERROR(VLOOKUP($F186,Risk_Assessment!$A:$N,7,FALSE)),"",VLOOKUP($F186,Risk_Assessment!$A:$N,7,FALSE))</f>
        <v/>
      </c>
      <c r="B186" s="67" t="str">
        <f>IF(ISERROR(VLOOKUP($F186,Risk_Assessment!$A:$N,8,FALSE)),"",VLOOKUP($F186,Risk_Assessment!$A:$N,8,FALSE))</f>
        <v/>
      </c>
      <c r="C186" s="67"/>
      <c r="D186" s="67"/>
      <c r="E186" s="67" t="e">
        <f>Risk_Assessment!#REF!</f>
        <v>#REF!</v>
      </c>
      <c r="F186" s="53" t="str">
        <f t="shared" si="6"/>
        <v>TBC182</v>
      </c>
      <c r="G186" s="53">
        <f t="shared" si="5"/>
        <v>182</v>
      </c>
    </row>
    <row r="187" spans="1:7" hidden="1" x14ac:dyDescent="0.25">
      <c r="A187" s="67" t="str">
        <f>IF(ISERROR(VLOOKUP($F187,Risk_Assessment!$A:$N,7,FALSE)),"",VLOOKUP($F187,Risk_Assessment!$A:$N,7,FALSE))</f>
        <v/>
      </c>
      <c r="B187" s="67" t="str">
        <f>IF(ISERROR(VLOOKUP($F187,Risk_Assessment!$A:$N,8,FALSE)),"",VLOOKUP($F187,Risk_Assessment!$A:$N,8,FALSE))</f>
        <v/>
      </c>
      <c r="C187" s="67"/>
      <c r="D187" s="67"/>
      <c r="E187" s="67" t="e">
        <f>Risk_Assessment!#REF!</f>
        <v>#REF!</v>
      </c>
      <c r="F187" s="53" t="str">
        <f t="shared" si="6"/>
        <v>TBC183</v>
      </c>
      <c r="G187" s="53">
        <f t="shared" si="5"/>
        <v>183</v>
      </c>
    </row>
    <row r="188" spans="1:7" hidden="1" x14ac:dyDescent="0.25">
      <c r="A188" s="67" t="str">
        <f>IF(ISERROR(VLOOKUP($F188,Risk_Assessment!$A:$N,7,FALSE)),"",VLOOKUP($F188,Risk_Assessment!$A:$N,7,FALSE))</f>
        <v/>
      </c>
      <c r="B188" s="67" t="str">
        <f>IF(ISERROR(VLOOKUP($F188,Risk_Assessment!$A:$N,8,FALSE)),"",VLOOKUP($F188,Risk_Assessment!$A:$N,8,FALSE))</f>
        <v/>
      </c>
      <c r="C188" s="67"/>
      <c r="D188" s="67"/>
      <c r="E188" s="67" t="e">
        <f>Risk_Assessment!#REF!</f>
        <v>#REF!</v>
      </c>
      <c r="F188" s="53" t="str">
        <f t="shared" si="6"/>
        <v>TBC184</v>
      </c>
      <c r="G188" s="53">
        <f t="shared" si="5"/>
        <v>184</v>
      </c>
    </row>
    <row r="189" spans="1:7" hidden="1" x14ac:dyDescent="0.25">
      <c r="A189" s="67" t="str">
        <f>IF(ISERROR(VLOOKUP($F189,Risk_Assessment!$A:$N,7,FALSE)),"",VLOOKUP($F189,Risk_Assessment!$A:$N,7,FALSE))</f>
        <v/>
      </c>
      <c r="B189" s="67" t="str">
        <f>IF(ISERROR(VLOOKUP($F189,Risk_Assessment!$A:$N,8,FALSE)),"",VLOOKUP($F189,Risk_Assessment!$A:$N,8,FALSE))</f>
        <v/>
      </c>
      <c r="C189" s="67"/>
      <c r="D189" s="67"/>
      <c r="E189" s="67" t="e">
        <f>Risk_Assessment!#REF!</f>
        <v>#REF!</v>
      </c>
      <c r="F189" s="53" t="str">
        <f t="shared" si="6"/>
        <v>TBC185</v>
      </c>
      <c r="G189" s="53">
        <f t="shared" si="5"/>
        <v>185</v>
      </c>
    </row>
    <row r="190" spans="1:7" hidden="1" x14ac:dyDescent="0.25">
      <c r="A190" s="67" t="str">
        <f>IF(ISERROR(VLOOKUP($F190,Risk_Assessment!$A:$N,7,FALSE)),"",VLOOKUP($F190,Risk_Assessment!$A:$N,7,FALSE))</f>
        <v/>
      </c>
      <c r="B190" s="67" t="str">
        <f>IF(ISERROR(VLOOKUP($F190,Risk_Assessment!$A:$N,8,FALSE)),"",VLOOKUP($F190,Risk_Assessment!$A:$N,8,FALSE))</f>
        <v/>
      </c>
      <c r="C190" s="67"/>
      <c r="D190" s="67"/>
      <c r="E190" s="67" t="e">
        <f>Risk_Assessment!#REF!</f>
        <v>#REF!</v>
      </c>
      <c r="F190" s="53" t="str">
        <f t="shared" si="6"/>
        <v>TBC186</v>
      </c>
      <c r="G190" s="53">
        <f t="shared" si="5"/>
        <v>186</v>
      </c>
    </row>
    <row r="191" spans="1:7" hidden="1" x14ac:dyDescent="0.25">
      <c r="A191" s="67" t="str">
        <f>IF(ISERROR(VLOOKUP($F191,Risk_Assessment!$A:$N,7,FALSE)),"",VLOOKUP($F191,Risk_Assessment!$A:$N,7,FALSE))</f>
        <v/>
      </c>
      <c r="B191" s="67" t="str">
        <f>IF(ISERROR(VLOOKUP($F191,Risk_Assessment!$A:$N,8,FALSE)),"",VLOOKUP($F191,Risk_Assessment!$A:$N,8,FALSE))</f>
        <v/>
      </c>
      <c r="C191" s="67"/>
      <c r="D191" s="67"/>
      <c r="E191" s="67" t="e">
        <f>Risk_Assessment!#REF!</f>
        <v>#REF!</v>
      </c>
      <c r="F191" s="53" t="str">
        <f t="shared" si="6"/>
        <v>TBC187</v>
      </c>
      <c r="G191" s="53">
        <f t="shared" si="5"/>
        <v>187</v>
      </c>
    </row>
    <row r="192" spans="1:7" hidden="1" x14ac:dyDescent="0.25">
      <c r="A192" s="67" t="str">
        <f>IF(ISERROR(VLOOKUP($F192,Risk_Assessment!$A:$N,7,FALSE)),"",VLOOKUP($F192,Risk_Assessment!$A:$N,7,FALSE))</f>
        <v/>
      </c>
      <c r="B192" s="67" t="str">
        <f>IF(ISERROR(VLOOKUP($F192,Risk_Assessment!$A:$N,8,FALSE)),"",VLOOKUP($F192,Risk_Assessment!$A:$N,8,FALSE))</f>
        <v/>
      </c>
      <c r="C192" s="67"/>
      <c r="D192" s="67"/>
      <c r="E192" s="67" t="e">
        <f>Risk_Assessment!#REF!</f>
        <v>#REF!</v>
      </c>
      <c r="F192" s="53" t="str">
        <f t="shared" si="6"/>
        <v>TBC188</v>
      </c>
      <c r="G192" s="53">
        <f t="shared" si="5"/>
        <v>188</v>
      </c>
    </row>
    <row r="193" spans="1:7" hidden="1" x14ac:dyDescent="0.25">
      <c r="A193" s="67" t="str">
        <f>IF(ISERROR(VLOOKUP($F193,Risk_Assessment!$A:$N,7,FALSE)),"",VLOOKUP($F193,Risk_Assessment!$A:$N,7,FALSE))</f>
        <v/>
      </c>
      <c r="B193" s="67" t="str">
        <f>IF(ISERROR(VLOOKUP($F193,Risk_Assessment!$A:$N,8,FALSE)),"",VLOOKUP($F193,Risk_Assessment!$A:$N,8,FALSE))</f>
        <v/>
      </c>
      <c r="C193" s="67"/>
      <c r="D193" s="67"/>
      <c r="E193" s="67" t="e">
        <f>Risk_Assessment!#REF!</f>
        <v>#REF!</v>
      </c>
      <c r="F193" s="53" t="str">
        <f t="shared" si="6"/>
        <v>TBC189</v>
      </c>
      <c r="G193" s="53">
        <f t="shared" si="5"/>
        <v>189</v>
      </c>
    </row>
    <row r="194" spans="1:7" hidden="1" x14ac:dyDescent="0.25">
      <c r="A194" s="67" t="str">
        <f>IF(ISERROR(VLOOKUP($F194,Risk_Assessment!$A:$N,7,FALSE)),"",VLOOKUP($F194,Risk_Assessment!$A:$N,7,FALSE))</f>
        <v/>
      </c>
      <c r="B194" s="67" t="str">
        <f>IF(ISERROR(VLOOKUP($F194,Risk_Assessment!$A:$N,8,FALSE)),"",VLOOKUP($F194,Risk_Assessment!$A:$N,8,FALSE))</f>
        <v/>
      </c>
      <c r="C194" s="67"/>
      <c r="D194" s="67"/>
      <c r="E194" s="67" t="e">
        <f>Risk_Assessment!#REF!</f>
        <v>#REF!</v>
      </c>
      <c r="F194" s="53" t="str">
        <f t="shared" si="6"/>
        <v>TBC190</v>
      </c>
      <c r="G194" s="53">
        <f t="shared" si="5"/>
        <v>190</v>
      </c>
    </row>
    <row r="195" spans="1:7" hidden="1" x14ac:dyDescent="0.25">
      <c r="A195" s="67" t="str">
        <f>IF(ISERROR(VLOOKUP($F195,Risk_Assessment!$A:$N,7,FALSE)),"",VLOOKUP($F195,Risk_Assessment!$A:$N,7,FALSE))</f>
        <v/>
      </c>
      <c r="B195" s="67" t="str">
        <f>IF(ISERROR(VLOOKUP($F195,Risk_Assessment!$A:$N,8,FALSE)),"",VLOOKUP($F195,Risk_Assessment!$A:$N,8,FALSE))</f>
        <v/>
      </c>
      <c r="C195" s="67"/>
      <c r="D195" s="67"/>
      <c r="E195" s="67" t="e">
        <f>Risk_Assessment!#REF!</f>
        <v>#REF!</v>
      </c>
      <c r="F195" s="53" t="str">
        <f t="shared" si="6"/>
        <v>TBC191</v>
      </c>
      <c r="G195" s="53">
        <f t="shared" si="5"/>
        <v>191</v>
      </c>
    </row>
    <row r="196" spans="1:7" hidden="1" x14ac:dyDescent="0.25">
      <c r="A196" s="67" t="str">
        <f>IF(ISERROR(VLOOKUP($F196,Risk_Assessment!$A:$N,7,FALSE)),"",VLOOKUP($F196,Risk_Assessment!$A:$N,7,FALSE))</f>
        <v/>
      </c>
      <c r="B196" s="67" t="str">
        <f>IF(ISERROR(VLOOKUP($F196,Risk_Assessment!$A:$N,8,FALSE)),"",VLOOKUP($F196,Risk_Assessment!$A:$N,8,FALSE))</f>
        <v/>
      </c>
      <c r="C196" s="67"/>
      <c r="D196" s="67"/>
      <c r="E196" s="67" t="e">
        <f>Risk_Assessment!#REF!</f>
        <v>#REF!</v>
      </c>
      <c r="F196" s="53" t="str">
        <f t="shared" si="6"/>
        <v>TBC192</v>
      </c>
      <c r="G196" s="53">
        <f t="shared" si="5"/>
        <v>192</v>
      </c>
    </row>
    <row r="197" spans="1:7" hidden="1" x14ac:dyDescent="0.25">
      <c r="A197" s="67" t="str">
        <f>IF(ISERROR(VLOOKUP($F197,Risk_Assessment!$A:$N,7,FALSE)),"",VLOOKUP($F197,Risk_Assessment!$A:$N,7,FALSE))</f>
        <v/>
      </c>
      <c r="B197" s="67" t="str">
        <f>IF(ISERROR(VLOOKUP($F197,Risk_Assessment!$A:$N,8,FALSE)),"",VLOOKUP($F197,Risk_Assessment!$A:$N,8,FALSE))</f>
        <v/>
      </c>
      <c r="C197" s="67"/>
      <c r="D197" s="67"/>
      <c r="E197" s="67" t="e">
        <f>Risk_Assessment!#REF!</f>
        <v>#REF!</v>
      </c>
      <c r="F197" s="53" t="str">
        <f t="shared" si="6"/>
        <v>TBC193</v>
      </c>
      <c r="G197" s="53">
        <f t="shared" si="5"/>
        <v>193</v>
      </c>
    </row>
    <row r="198" spans="1:7" hidden="1" x14ac:dyDescent="0.25">
      <c r="A198" s="67" t="str">
        <f>IF(ISERROR(VLOOKUP($F198,Risk_Assessment!$A:$N,7,FALSE)),"",VLOOKUP($F198,Risk_Assessment!$A:$N,7,FALSE))</f>
        <v/>
      </c>
      <c r="B198" s="67" t="str">
        <f>IF(ISERROR(VLOOKUP($F198,Risk_Assessment!$A:$N,8,FALSE)),"",VLOOKUP($F198,Risk_Assessment!$A:$N,8,FALSE))</f>
        <v/>
      </c>
      <c r="C198" s="67"/>
      <c r="D198" s="67"/>
      <c r="E198" s="67" t="e">
        <f>Risk_Assessment!#REF!</f>
        <v>#REF!</v>
      </c>
      <c r="F198" s="53" t="str">
        <f t="shared" si="6"/>
        <v>TBC194</v>
      </c>
      <c r="G198" s="53">
        <f t="shared" si="5"/>
        <v>194</v>
      </c>
    </row>
    <row r="199" spans="1:7" hidden="1" x14ac:dyDescent="0.25">
      <c r="A199" s="67" t="str">
        <f>IF(ISERROR(VLOOKUP($F199,Risk_Assessment!$A:$N,7,FALSE)),"",VLOOKUP($F199,Risk_Assessment!$A:$N,7,FALSE))</f>
        <v/>
      </c>
      <c r="B199" s="67" t="str">
        <f>IF(ISERROR(VLOOKUP($F199,Risk_Assessment!$A:$N,8,FALSE)),"",VLOOKUP($F199,Risk_Assessment!$A:$N,8,FALSE))</f>
        <v/>
      </c>
      <c r="C199" s="67"/>
      <c r="D199" s="67"/>
      <c r="E199" s="67" t="e">
        <f>Risk_Assessment!#REF!</f>
        <v>#REF!</v>
      </c>
      <c r="F199" s="53" t="str">
        <f t="shared" si="6"/>
        <v>TBC195</v>
      </c>
      <c r="G199" s="53">
        <f t="shared" ref="G199:G212" si="7">G198+1</f>
        <v>195</v>
      </c>
    </row>
    <row r="200" spans="1:7" hidden="1" x14ac:dyDescent="0.25">
      <c r="A200" s="67" t="str">
        <f>IF(ISERROR(VLOOKUP($F200,Risk_Assessment!$A:$N,7,FALSE)),"",VLOOKUP($F200,Risk_Assessment!$A:$N,7,FALSE))</f>
        <v/>
      </c>
      <c r="B200" s="67" t="str">
        <f>IF(ISERROR(VLOOKUP($F200,Risk_Assessment!$A:$N,8,FALSE)),"",VLOOKUP($F200,Risk_Assessment!$A:$N,8,FALSE))</f>
        <v/>
      </c>
      <c r="C200" s="67"/>
      <c r="D200" s="67"/>
      <c r="E200" s="67" t="e">
        <f>Risk_Assessment!#REF!</f>
        <v>#REF!</v>
      </c>
      <c r="F200" s="53" t="str">
        <f t="shared" si="6"/>
        <v>TBC196</v>
      </c>
      <c r="G200" s="53">
        <f t="shared" si="7"/>
        <v>196</v>
      </c>
    </row>
    <row r="201" spans="1:7" hidden="1" x14ac:dyDescent="0.25">
      <c r="A201" s="67" t="str">
        <f>IF(ISERROR(VLOOKUP($F201,Risk_Assessment!$A:$N,7,FALSE)),"",VLOOKUP($F201,Risk_Assessment!$A:$N,7,FALSE))</f>
        <v/>
      </c>
      <c r="B201" s="67" t="str">
        <f>IF(ISERROR(VLOOKUP($F201,Risk_Assessment!$A:$N,8,FALSE)),"",VLOOKUP($F201,Risk_Assessment!$A:$N,8,FALSE))</f>
        <v/>
      </c>
      <c r="C201" s="67"/>
      <c r="D201" s="67"/>
      <c r="E201" s="67" t="e">
        <f>Risk_Assessment!#REF!</f>
        <v>#REF!</v>
      </c>
      <c r="F201" s="53" t="str">
        <f t="shared" si="6"/>
        <v>TBC197</v>
      </c>
      <c r="G201" s="53">
        <f t="shared" si="7"/>
        <v>197</v>
      </c>
    </row>
    <row r="202" spans="1:7" hidden="1" x14ac:dyDescent="0.25">
      <c r="A202" s="67" t="str">
        <f>IF(ISERROR(VLOOKUP($F202,Risk_Assessment!$A:$N,7,FALSE)),"",VLOOKUP($F202,Risk_Assessment!$A:$N,7,FALSE))</f>
        <v/>
      </c>
      <c r="B202" s="67" t="str">
        <f>IF(ISERROR(VLOOKUP($F202,Risk_Assessment!$A:$N,8,FALSE)),"",VLOOKUP($F202,Risk_Assessment!$A:$N,8,FALSE))</f>
        <v/>
      </c>
      <c r="C202" s="67"/>
      <c r="D202" s="67"/>
      <c r="E202" s="67" t="e">
        <f>Risk_Assessment!#REF!</f>
        <v>#REF!</v>
      </c>
      <c r="F202" s="53" t="str">
        <f t="shared" si="6"/>
        <v>TBC198</v>
      </c>
      <c r="G202" s="53">
        <f t="shared" si="7"/>
        <v>198</v>
      </c>
    </row>
    <row r="203" spans="1:7" hidden="1" x14ac:dyDescent="0.25">
      <c r="A203" s="67" t="str">
        <f>IF(ISERROR(VLOOKUP($F203,Risk_Assessment!$A:$N,7,FALSE)),"",VLOOKUP($F203,Risk_Assessment!$A:$N,7,FALSE))</f>
        <v/>
      </c>
      <c r="B203" s="67" t="str">
        <f>IF(ISERROR(VLOOKUP($F203,Risk_Assessment!$A:$N,8,FALSE)),"",VLOOKUP($F203,Risk_Assessment!$A:$N,8,FALSE))</f>
        <v/>
      </c>
      <c r="C203" s="67"/>
      <c r="D203" s="67"/>
      <c r="E203" s="67" t="e">
        <f>Risk_Assessment!#REF!</f>
        <v>#REF!</v>
      </c>
      <c r="F203" s="53" t="str">
        <f t="shared" si="6"/>
        <v>TBC199</v>
      </c>
      <c r="G203" s="53">
        <f t="shared" si="7"/>
        <v>199</v>
      </c>
    </row>
    <row r="204" spans="1:7" hidden="1" x14ac:dyDescent="0.25">
      <c r="A204" s="67" t="str">
        <f>IF(ISERROR(VLOOKUP($F204,Risk_Assessment!$A:$N,7,FALSE)),"",VLOOKUP($F204,Risk_Assessment!$A:$N,7,FALSE))</f>
        <v/>
      </c>
      <c r="B204" s="67" t="str">
        <f>IF(ISERROR(VLOOKUP($F204,Risk_Assessment!$A:$N,8,FALSE)),"",VLOOKUP($F204,Risk_Assessment!$A:$N,8,FALSE))</f>
        <v/>
      </c>
      <c r="C204" s="67"/>
      <c r="D204" s="67"/>
      <c r="E204" s="67" t="e">
        <f>Risk_Assessment!#REF!</f>
        <v>#REF!</v>
      </c>
      <c r="F204" s="53" t="str">
        <f t="shared" si="6"/>
        <v>TBC200</v>
      </c>
      <c r="G204" s="53">
        <f t="shared" si="7"/>
        <v>200</v>
      </c>
    </row>
    <row r="205" spans="1:7" hidden="1" x14ac:dyDescent="0.25">
      <c r="A205" s="67" t="str">
        <f>IF(ISERROR(VLOOKUP($F205,Risk_Assessment!$A:$N,7,FALSE)),"",VLOOKUP($F205,Risk_Assessment!$A:$N,7,FALSE))</f>
        <v/>
      </c>
      <c r="B205" s="67" t="str">
        <f>IF(ISERROR(VLOOKUP($F205,Risk_Assessment!$A:$N,8,FALSE)),"",VLOOKUP($F205,Risk_Assessment!$A:$N,8,FALSE))</f>
        <v/>
      </c>
      <c r="C205" s="67"/>
      <c r="D205" s="67"/>
      <c r="E205" s="67" t="e">
        <f>Risk_Assessment!#REF!</f>
        <v>#REF!</v>
      </c>
      <c r="F205" s="53" t="str">
        <f t="shared" si="6"/>
        <v>TBC201</v>
      </c>
      <c r="G205" s="53">
        <f t="shared" si="7"/>
        <v>201</v>
      </c>
    </row>
    <row r="206" spans="1:7" hidden="1" x14ac:dyDescent="0.25">
      <c r="A206" s="67" t="str">
        <f>IF(ISERROR(VLOOKUP($F206,Risk_Assessment!$A:$N,7,FALSE)),"",VLOOKUP($F206,Risk_Assessment!$A:$N,7,FALSE))</f>
        <v/>
      </c>
      <c r="B206" s="67" t="str">
        <f>IF(ISERROR(VLOOKUP($F206,Risk_Assessment!$A:$N,8,FALSE)),"",VLOOKUP($F206,Risk_Assessment!$A:$N,8,FALSE))</f>
        <v/>
      </c>
      <c r="C206" s="67"/>
      <c r="D206" s="67"/>
      <c r="E206" s="67" t="e">
        <f>Risk_Assessment!#REF!</f>
        <v>#REF!</v>
      </c>
      <c r="F206" s="53" t="str">
        <f t="shared" si="6"/>
        <v>TBC202</v>
      </c>
      <c r="G206" s="53">
        <f t="shared" si="7"/>
        <v>202</v>
      </c>
    </row>
    <row r="207" spans="1:7" hidden="1" x14ac:dyDescent="0.25">
      <c r="A207" s="67" t="str">
        <f>IF(ISERROR(VLOOKUP($F207,Risk_Assessment!$A:$N,7,FALSE)),"",VLOOKUP($F207,Risk_Assessment!$A:$N,7,FALSE))</f>
        <v/>
      </c>
      <c r="B207" s="67" t="str">
        <f>IF(ISERROR(VLOOKUP($F207,Risk_Assessment!$A:$N,8,FALSE)),"",VLOOKUP($F207,Risk_Assessment!$A:$N,8,FALSE))</f>
        <v/>
      </c>
      <c r="C207" s="67"/>
      <c r="D207" s="67"/>
      <c r="E207" s="67" t="e">
        <f>Risk_Assessment!#REF!</f>
        <v>#REF!</v>
      </c>
      <c r="F207" s="53" t="str">
        <f t="shared" si="6"/>
        <v>TBC203</v>
      </c>
      <c r="G207" s="53">
        <f t="shared" si="7"/>
        <v>203</v>
      </c>
    </row>
    <row r="208" spans="1:7" hidden="1" x14ac:dyDescent="0.25">
      <c r="A208" s="67" t="str">
        <f>IF(ISERROR(VLOOKUP($F208,Risk_Assessment!$A:$N,7,FALSE)),"",VLOOKUP($F208,Risk_Assessment!$A:$N,7,FALSE))</f>
        <v/>
      </c>
      <c r="B208" s="67" t="str">
        <f>IF(ISERROR(VLOOKUP($F208,Risk_Assessment!$A:$N,8,FALSE)),"",VLOOKUP($F208,Risk_Assessment!$A:$N,8,FALSE))</f>
        <v/>
      </c>
      <c r="C208" s="67"/>
      <c r="D208" s="67"/>
      <c r="E208" s="67" t="e">
        <f>Risk_Assessment!#REF!</f>
        <v>#REF!</v>
      </c>
      <c r="F208" s="53" t="str">
        <f t="shared" si="6"/>
        <v>TBC204</v>
      </c>
      <c r="G208" s="53">
        <f t="shared" si="7"/>
        <v>204</v>
      </c>
    </row>
    <row r="209" spans="1:7" hidden="1" x14ac:dyDescent="0.25">
      <c r="A209" s="67" t="str">
        <f>IF(ISERROR(VLOOKUP($F209,Risk_Assessment!$A:$N,7,FALSE)),"",VLOOKUP($F209,Risk_Assessment!$A:$N,7,FALSE))</f>
        <v/>
      </c>
      <c r="B209" s="67" t="str">
        <f>IF(ISERROR(VLOOKUP($F209,Risk_Assessment!$A:$N,8,FALSE)),"",VLOOKUP($F209,Risk_Assessment!$A:$N,8,FALSE))</f>
        <v/>
      </c>
      <c r="C209" s="67"/>
      <c r="D209" s="67"/>
      <c r="E209" s="67" t="e">
        <f>Risk_Assessment!#REF!</f>
        <v>#REF!</v>
      </c>
      <c r="F209" s="53" t="str">
        <f t="shared" si="6"/>
        <v>TBC205</v>
      </c>
      <c r="G209" s="53">
        <f t="shared" si="7"/>
        <v>205</v>
      </c>
    </row>
    <row r="210" spans="1:7" hidden="1" x14ac:dyDescent="0.25">
      <c r="A210" s="67" t="str">
        <f>IF(ISERROR(VLOOKUP($F210,Risk_Assessment!$A:$N,7,FALSE)),"",VLOOKUP($F210,Risk_Assessment!$A:$N,7,FALSE))</f>
        <v/>
      </c>
      <c r="B210" s="67" t="str">
        <f>IF(ISERROR(VLOOKUP($F210,Risk_Assessment!$A:$N,8,FALSE)),"",VLOOKUP($F210,Risk_Assessment!$A:$N,8,FALSE))</f>
        <v/>
      </c>
      <c r="C210" s="67"/>
      <c r="D210" s="67"/>
      <c r="E210" s="67" t="e">
        <f>Risk_Assessment!#REF!</f>
        <v>#REF!</v>
      </c>
      <c r="F210" s="53" t="str">
        <f t="shared" si="6"/>
        <v>TBC206</v>
      </c>
      <c r="G210" s="53">
        <f t="shared" si="7"/>
        <v>206</v>
      </c>
    </row>
    <row r="211" spans="1:7" hidden="1" x14ac:dyDescent="0.25">
      <c r="A211" s="67" t="str">
        <f>IF(ISERROR(VLOOKUP($F211,Risk_Assessment!$A:$N,7,FALSE)),"",VLOOKUP($F211,Risk_Assessment!$A:$N,7,FALSE))</f>
        <v/>
      </c>
      <c r="B211" s="67" t="str">
        <f>IF(ISERROR(VLOOKUP($F211,Risk_Assessment!$A:$N,8,FALSE)),"",VLOOKUP($F211,Risk_Assessment!$A:$N,8,FALSE))</f>
        <v/>
      </c>
      <c r="C211" s="67"/>
      <c r="D211" s="67"/>
      <c r="E211" s="67" t="e">
        <f>Risk_Assessment!#REF!</f>
        <v>#REF!</v>
      </c>
      <c r="F211" s="53" t="str">
        <f t="shared" si="6"/>
        <v>TBC207</v>
      </c>
      <c r="G211" s="53">
        <f t="shared" si="7"/>
        <v>207</v>
      </c>
    </row>
    <row r="212" spans="1:7" hidden="1" x14ac:dyDescent="0.25">
      <c r="A212" s="67" t="str">
        <f>IF(ISERROR(VLOOKUP($F212,Risk_Assessment!$A:$N,7,FALSE)),"",VLOOKUP($F212,Risk_Assessment!$A:$N,7,FALSE))</f>
        <v/>
      </c>
      <c r="B212" s="67" t="str">
        <f>IF(ISERROR(VLOOKUP($F212,Risk_Assessment!$A:$N,8,FALSE)),"",VLOOKUP($F212,Risk_Assessment!$A:$N,8,FALSE))</f>
        <v/>
      </c>
      <c r="C212" s="67"/>
      <c r="D212" s="67"/>
      <c r="E212" s="67" t="e">
        <f>Risk_Assessment!#REF!</f>
        <v>#REF!</v>
      </c>
      <c r="F212" s="53" t="str">
        <f t="shared" si="6"/>
        <v>TBC208</v>
      </c>
      <c r="G212" s="53">
        <f t="shared" si="7"/>
        <v>208</v>
      </c>
    </row>
  </sheetData>
  <sheetProtection algorithmName="SHA-512" hashValue="4G/7Rn0I7TjdHi0ihzB04/Hm5e76flCZLP15gZBiD0PDx03SoyTc3+t+Pvzc93Kf6pdjSeYM3RfBBrGIDXlO9Q==" saltValue="y5u0iLO4vCOc2XEAeCXtxQ==" spinCount="100000" sheet="1" objects="1" scenarios="1" formatRows="0" selectLockedCells="1"/>
  <mergeCells count="3">
    <mergeCell ref="A1:E1"/>
    <mergeCell ref="B2:E2"/>
    <mergeCell ref="A3:E3"/>
  </mergeCells>
  <conditionalFormatting sqref="A5:E212">
    <cfRule type="cellIs" dxfId="30" priority="6" operator="equal">
      <formula>FALSE</formula>
    </cfRule>
  </conditionalFormatting>
  <conditionalFormatting sqref="E5:E212">
    <cfRule type="cellIs" dxfId="29" priority="1" operator="equal">
      <formula>0</formula>
    </cfRule>
  </conditionalFormatting>
  <pageMargins left="0.70866141732283472" right="0.70866141732283472" top="0.74803149606299213" bottom="0.74803149606299213" header="0.31496062992125984" footer="0.31496062992125984"/>
  <pageSetup paperSize="9" scale="72" fitToHeight="0" orientation="portrait" r:id="rId1"/>
  <headerFooter>
    <oddFooter>&amp;CDWI - Private Water Risk Assessment tool V2.0 Unanswered Questions - Site copy - 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7"/>
  <sheetViews>
    <sheetView zoomScaleNormal="100" workbookViewId="0">
      <selection activeCell="C6" sqref="C6"/>
    </sheetView>
  </sheetViews>
  <sheetFormatPr defaultColWidth="0" defaultRowHeight="31.5" customHeight="1" zeroHeight="1" x14ac:dyDescent="0.25"/>
  <cols>
    <col min="1" max="1" width="15" style="9" customWidth="1"/>
    <col min="2" max="2" width="8.85546875" style="9" customWidth="1"/>
    <col min="3" max="3" width="88" style="9" customWidth="1"/>
    <col min="4" max="4" width="10.28515625" style="9" bestFit="1" customWidth="1"/>
    <col min="5" max="5" width="8.28515625" style="9" bestFit="1" customWidth="1"/>
    <col min="6" max="16384" width="9.140625" style="9" hidden="1"/>
  </cols>
  <sheetData>
    <row r="1" spans="1:10" ht="40.5" customHeight="1" x14ac:dyDescent="0.4">
      <c r="A1" s="219" t="s">
        <v>551</v>
      </c>
      <c r="B1" s="219"/>
      <c r="C1" s="219"/>
      <c r="D1" s="219"/>
      <c r="E1" s="219"/>
    </row>
    <row r="2" spans="1:10" ht="18.75" x14ac:dyDescent="0.25">
      <c r="A2" s="111" t="s">
        <v>68</v>
      </c>
      <c r="B2" s="29" t="s">
        <v>42</v>
      </c>
      <c r="C2" s="107" t="str">
        <f>Supply_Details!B7</f>
        <v xml:space="preserve">Local Authority:      Supply Reference: </v>
      </c>
      <c r="D2" s="112"/>
      <c r="E2" s="113"/>
      <c r="I2" s="33" t="s">
        <v>56</v>
      </c>
      <c r="J2" s="33" t="s">
        <v>426</v>
      </c>
    </row>
    <row r="3" spans="1:10" ht="15" x14ac:dyDescent="0.25">
      <c r="A3" s="220" t="str">
        <f>VLOOKUP(B2,I2:J6,2,FALSE)</f>
        <v>To Be confirmed</v>
      </c>
      <c r="B3" s="220"/>
      <c r="C3" s="107" t="str">
        <f>Supply_Details!C7</f>
        <v xml:space="preserve">Supply Name &amp; Address:       </v>
      </c>
      <c r="D3" s="108"/>
      <c r="E3" s="108"/>
      <c r="I3" s="33" t="s">
        <v>57</v>
      </c>
      <c r="J3" s="33" t="s">
        <v>425</v>
      </c>
    </row>
    <row r="4" spans="1:10" ht="15" x14ac:dyDescent="0.25">
      <c r="A4" s="109" t="s">
        <v>26</v>
      </c>
      <c r="B4" s="110" t="s">
        <v>55</v>
      </c>
      <c r="C4" s="110" t="s">
        <v>23</v>
      </c>
      <c r="D4" s="110" t="s">
        <v>24</v>
      </c>
      <c r="E4" s="110" t="s">
        <v>25</v>
      </c>
      <c r="I4" s="33" t="s">
        <v>58</v>
      </c>
      <c r="J4" s="33" t="s">
        <v>427</v>
      </c>
    </row>
    <row r="5" spans="1:10" ht="31.5" customHeight="1" x14ac:dyDescent="0.25">
      <c r="A5" s="7" t="str">
        <f>IF(ISERROR(VLOOKUP($F5,Risk_Assessment!$A:$N,13,FALSE)),"",VLOOKUP($F5,Risk_Assessment!$A:$N,13,FALSE))</f>
        <v>TBC</v>
      </c>
      <c r="B5" s="7" t="str">
        <f>IF(ISERROR(VLOOKUP($F5,Risk_Assessment!$A:$N,7,FALSE)),"",VLOOKUP($F5,Risk_Assessment!$A:$N,7,FALSE))</f>
        <v>A0</v>
      </c>
      <c r="C5" s="7" t="str">
        <f>IF(ISERROR(VLOOKUP($F5,Risk_Assessment!$A:$N,8,FALSE)),"",VLOOKUP($F5,Risk_Assessment!$A:$N,8,FALSE))</f>
        <v>Have there been any changes since risk assessment last carried out?</v>
      </c>
      <c r="D5" s="7">
        <f>IF(ISERROR(VLOOKUP($F5,Risk_Assessment!$A:$N,11,FALSE)),"",VLOOKUP($F5,Risk_Assessment!$A:$N,11,FALSE))</f>
        <v>5</v>
      </c>
      <c r="E5" s="7">
        <f>IF(ISERROR(VLOOKUP($F5,Risk_Assessment!$A:$N,12,FALSE)),"",VLOOKUP($F5,Risk_Assessment!$A:$N,12,FALSE))</f>
        <v>0</v>
      </c>
      <c r="F5" s="9" t="str">
        <f t="shared" ref="F5:F36" si="0">CONCATENATE($B$2,G5)</f>
        <v>TBC1</v>
      </c>
      <c r="G5" s="9">
        <f>G4+1</f>
        <v>1</v>
      </c>
      <c r="I5" s="33" t="s">
        <v>59</v>
      </c>
      <c r="J5" s="33" t="s">
        <v>428</v>
      </c>
    </row>
    <row r="6" spans="1:10" ht="31.5" customHeight="1" x14ac:dyDescent="0.25">
      <c r="A6" s="7" t="str">
        <f>IF(ISERROR(VLOOKUP($F6,Risk_Assessment!$A:$N,13,FALSE)),"",VLOOKUP($F6,Risk_Assessment!$A:$N,13,FALSE))</f>
        <v>TBC</v>
      </c>
      <c r="B6" s="7" t="str">
        <f>IF(ISERROR(VLOOKUP($F6,Risk_Assessment!$A:$N,7,FALSE)),"",VLOOKUP($F6,Risk_Assessment!$A:$N,7,FALSE))</f>
        <v>A1</v>
      </c>
      <c r="C6" s="7" t="str">
        <f>IF(ISERROR(VLOOKUP($F6,Risk_Assessment!$A:$N,8,FALSE)),"",VLOOKUP($F6,Risk_Assessment!$A:$N,8,FALSE))</f>
        <v>Is there a site plan and/or schematic showing location of source, chambers, tanks, distribution network including valves, pipes, consumer premises etc.?</v>
      </c>
      <c r="D6" s="7">
        <f>IF(ISERROR(VLOOKUP($F6,Risk_Assessment!$A:$N,11,FALSE)),"",VLOOKUP($F6,Risk_Assessment!$A:$N,11,FALSE))</f>
        <v>5</v>
      </c>
      <c r="E6" s="7">
        <f>IF(ISERROR(VLOOKUP($F6,Risk_Assessment!$A:$N,12,FALSE)),"",VLOOKUP($F6,Risk_Assessment!$A:$N,12,FALSE))</f>
        <v>5</v>
      </c>
      <c r="F6" s="9" t="str">
        <f t="shared" si="0"/>
        <v>TBC2</v>
      </c>
      <c r="G6" s="9">
        <f>G5+1</f>
        <v>2</v>
      </c>
      <c r="I6" s="33" t="s">
        <v>42</v>
      </c>
      <c r="J6" s="33" t="s">
        <v>429</v>
      </c>
    </row>
    <row r="7" spans="1:10" ht="31.5" customHeight="1" x14ac:dyDescent="0.25">
      <c r="A7" s="7" t="str">
        <f>IF(ISERROR(VLOOKUP($F7,Risk_Assessment!$A:$N,13,FALSE)),"",VLOOKUP($F7,Risk_Assessment!$A:$N,13,FALSE))</f>
        <v>TBC</v>
      </c>
      <c r="B7" s="7" t="str">
        <f>IF(ISERROR(VLOOKUP($F7,Risk_Assessment!$A:$N,7,FALSE)),"",VLOOKUP($F7,Risk_Assessment!$A:$N,7,FALSE))</f>
        <v>A2</v>
      </c>
      <c r="C7" s="7" t="str">
        <f>IF(ISERROR(VLOOKUP($F7,Risk_Assessment!$A:$N,8,FALSE)),"",VLOOKUP($F7,Risk_Assessment!$A:$N,8,FALSE))</f>
        <v>Are there any procedures and/or written records for the supply (i.e. for checks, monitoring or maintenance, etc.)?</v>
      </c>
      <c r="D7" s="7">
        <f>IF(ISERROR(VLOOKUP($F7,Risk_Assessment!$A:$N,11,FALSE)),"",VLOOKUP($F7,Risk_Assessment!$A:$N,11,FALSE))</f>
        <v>5</v>
      </c>
      <c r="E7" s="7">
        <f>IF(ISERROR(VLOOKUP($F7,Risk_Assessment!$A:$N,12,FALSE)),"",VLOOKUP($F7,Risk_Assessment!$A:$N,12,FALSE))</f>
        <v>5</v>
      </c>
      <c r="F7" s="9" t="str">
        <f t="shared" si="0"/>
        <v>TBC3</v>
      </c>
      <c r="G7" s="9">
        <f t="shared" ref="G7:G16" si="1">G6+1</f>
        <v>3</v>
      </c>
    </row>
    <row r="8" spans="1:10" ht="31.5" customHeight="1" x14ac:dyDescent="0.25">
      <c r="A8" s="7" t="str">
        <f>IF(ISERROR(VLOOKUP($F8,Risk_Assessment!$A:$N,13,FALSE)),"",VLOOKUP($F8,Risk_Assessment!$A:$N,13,FALSE))</f>
        <v>TBC</v>
      </c>
      <c r="B8" s="7" t="str">
        <f>IF(ISERROR(VLOOKUP($F8,Risk_Assessment!$A:$N,7,FALSE)),"",VLOOKUP($F8,Risk_Assessment!$A:$N,7,FALSE))</f>
        <v>A3</v>
      </c>
      <c r="C8" s="7" t="str">
        <f>IF(ISERROR(VLOOKUP($F8,Risk_Assessment!$A:$N,8,FALSE)),"",VLOOKUP($F8,Risk_Assessment!$A:$N,8,FALSE))</f>
        <v>Are there any manufacturers' instructions for the equipment on the supply?</v>
      </c>
      <c r="D8" s="7">
        <f>IF(ISERROR(VLOOKUP($F8,Risk_Assessment!$A:$N,11,FALSE)),"",VLOOKUP($F8,Risk_Assessment!$A:$N,11,FALSE))</f>
        <v>5</v>
      </c>
      <c r="E8" s="7">
        <f>IF(ISERROR(VLOOKUP($F8,Risk_Assessment!$A:$N,12,FALSE)),"",VLOOKUP($F8,Risk_Assessment!$A:$N,12,FALSE))</f>
        <v>5</v>
      </c>
      <c r="F8" s="9" t="str">
        <f t="shared" si="0"/>
        <v>TBC4</v>
      </c>
      <c r="G8" s="9">
        <f t="shared" si="1"/>
        <v>4</v>
      </c>
    </row>
    <row r="9" spans="1:10" ht="31.5" customHeight="1" x14ac:dyDescent="0.25">
      <c r="A9" s="7" t="str">
        <f>IF(ISERROR(VLOOKUP($F9,Risk_Assessment!$A:$N,13,FALSE)),"",VLOOKUP($F9,Risk_Assessment!$A:$N,13,FALSE))</f>
        <v>TBC</v>
      </c>
      <c r="B9" s="7" t="str">
        <f>IF(ISERROR(VLOOKUP($F9,Risk_Assessment!$A:$N,7,FALSE)),"",VLOOKUP($F9,Risk_Assessment!$A:$N,7,FALSE))</f>
        <v>A4</v>
      </c>
      <c r="C9" s="7" t="str">
        <f>IF(ISERROR(VLOOKUP($F9,Risk_Assessment!$A:$N,8,FALSE)),"",VLOOKUP($F9,Risk_Assessment!$A:$N,8,FALSE))</f>
        <v xml:space="preserve">Is there an emergency plan for the provision of an alternative water supply? </v>
      </c>
      <c r="D9" s="7">
        <f>IF(ISERROR(VLOOKUP($F9,Risk_Assessment!$A:$N,11,FALSE)),"",VLOOKUP($F9,Risk_Assessment!$A:$N,11,FALSE))</f>
        <v>5</v>
      </c>
      <c r="E9" s="7">
        <f>IF(ISERROR(VLOOKUP($F9,Risk_Assessment!$A:$N,12,FALSE)),"",VLOOKUP($F9,Risk_Assessment!$A:$N,12,FALSE))</f>
        <v>5</v>
      </c>
      <c r="F9" s="9" t="str">
        <f t="shared" si="0"/>
        <v>TBC5</v>
      </c>
      <c r="G9" s="9">
        <f t="shared" si="1"/>
        <v>5</v>
      </c>
    </row>
    <row r="10" spans="1:10" ht="31.5" customHeight="1" x14ac:dyDescent="0.25">
      <c r="A10" s="7" t="str">
        <f>IF(ISERROR(VLOOKUP($F10,Risk_Assessment!$A:$N,13,FALSE)),"",VLOOKUP($F10,Risk_Assessment!$A:$N,13,FALSE))</f>
        <v>TBC</v>
      </c>
      <c r="B10" s="7" t="str">
        <f>IF(ISERROR(VLOOKUP($F10,Risk_Assessment!$A:$N,7,FALSE)),"",VLOOKUP($F10,Risk_Assessment!$A:$N,7,FALSE))</f>
        <v>A5</v>
      </c>
      <c r="C10" s="7" t="str">
        <f>IF(ISERROR(VLOOKUP($F10,Risk_Assessment!$A:$N,8,FALSE)),"",VLOOKUP($F10,Risk_Assessment!$A:$N,8,FALSE))</f>
        <v xml:space="preserve">Has the owner or operators had appropriate training for the supply? </v>
      </c>
      <c r="D10" s="7">
        <f>IF(ISERROR(VLOOKUP($F10,Risk_Assessment!$A:$N,11,FALSE)),"",VLOOKUP($F10,Risk_Assessment!$A:$N,11,FALSE))</f>
        <v>5</v>
      </c>
      <c r="E10" s="7">
        <f>IF(ISERROR(VLOOKUP($F10,Risk_Assessment!$A:$N,12,FALSE)),"",VLOOKUP($F10,Risk_Assessment!$A:$N,12,FALSE))</f>
        <v>5</v>
      </c>
      <c r="F10" s="9" t="str">
        <f t="shared" si="0"/>
        <v>TBC6</v>
      </c>
      <c r="G10" s="9">
        <f t="shared" si="1"/>
        <v>6</v>
      </c>
    </row>
    <row r="11" spans="1:10" ht="31.5" customHeight="1" x14ac:dyDescent="0.25">
      <c r="A11" s="7" t="str">
        <f>IF(ISERROR(VLOOKUP($F11,Risk_Assessment!$A:$N,13,FALSE)),"",VLOOKUP($F11,Risk_Assessment!$A:$N,13,FALSE))</f>
        <v>TBC</v>
      </c>
      <c r="B11" s="7" t="str">
        <f>IF(ISERROR(VLOOKUP($F11,Risk_Assessment!$A:$N,7,FALSE)),"",VLOOKUP($F11,Risk_Assessment!$A:$N,7,FALSE))</f>
        <v>A6</v>
      </c>
      <c r="C11" s="7" t="str">
        <f>IF(ISERROR(VLOOKUP($F11,Risk_Assessment!$A:$N,8,FALSE)),"",VLOOKUP($F11,Risk_Assessment!$A:$N,8,FALSE))</f>
        <v>Does the sampling history identify the presence of any hazards?</v>
      </c>
      <c r="D11" s="7">
        <f>IF(ISERROR(VLOOKUP($F11,Risk_Assessment!$A:$N,11,FALSE)),"",VLOOKUP($F11,Risk_Assessment!$A:$N,11,FALSE))</f>
        <v>5</v>
      </c>
      <c r="E11" s="7">
        <f>IF(ISERROR(VLOOKUP($F11,Risk_Assessment!$A:$N,12,FALSE)),"",VLOOKUP($F11,Risk_Assessment!$A:$N,12,FALSE))</f>
        <v>5</v>
      </c>
      <c r="F11" s="9" t="str">
        <f t="shared" si="0"/>
        <v>TBC7</v>
      </c>
      <c r="G11" s="9">
        <f t="shared" si="1"/>
        <v>7</v>
      </c>
    </row>
    <row r="12" spans="1:10" ht="31.5" customHeight="1" x14ac:dyDescent="0.25">
      <c r="A12" s="7" t="str">
        <f>IF(ISERROR(VLOOKUP($F12,Risk_Assessment!$A:$N,13,FALSE)),"",VLOOKUP($F12,Risk_Assessment!$A:$N,13,FALSE))</f>
        <v>TBC</v>
      </c>
      <c r="B12" s="7" t="str">
        <f>IF(ISERROR(VLOOKUP($F12,Risk_Assessment!$A:$N,7,FALSE)),"",VLOOKUP($F12,Risk_Assessment!$A:$N,7,FALSE))</f>
        <v>A7</v>
      </c>
      <c r="C12" s="7" t="str">
        <f>IF(ISERROR(VLOOKUP($F12,Risk_Assessment!$A:$N,8,FALSE)),"",VLOOKUP($F12,Risk_Assessment!$A:$N,8,FALSE))</f>
        <v>Is there a documented contingency plan for periods of insufficiency?</v>
      </c>
      <c r="D12" s="7">
        <f>IF(ISERROR(VLOOKUP($F12,Risk_Assessment!$A:$N,11,FALSE)),"",VLOOKUP($F12,Risk_Assessment!$A:$N,11,FALSE))</f>
        <v>5</v>
      </c>
      <c r="E12" s="7">
        <f>IF(ISERROR(VLOOKUP($F12,Risk_Assessment!$A:$N,12,FALSE)),"",VLOOKUP($F12,Risk_Assessment!$A:$N,12,FALSE))</f>
        <v>5</v>
      </c>
      <c r="F12" s="9" t="str">
        <f t="shared" si="0"/>
        <v>TBC8</v>
      </c>
      <c r="G12" s="9">
        <f t="shared" si="1"/>
        <v>8</v>
      </c>
    </row>
    <row r="13" spans="1:10" ht="31.5" customHeight="1" x14ac:dyDescent="0.25">
      <c r="A13" s="7" t="str">
        <f>IF(ISERROR(VLOOKUP($F13,Risk_Assessment!$A:$N,13,FALSE)),"",VLOOKUP($F13,Risk_Assessment!$A:$N,13,FALSE))</f>
        <v>TBC</v>
      </c>
      <c r="B13" s="7" t="str">
        <f>IF(ISERROR(VLOOKUP($F13,Risk_Assessment!$A:$N,7,FALSE)),"",VLOOKUP($F13,Risk_Assessment!$A:$N,7,FALSE))</f>
        <v>A8</v>
      </c>
      <c r="C13" s="7" t="str">
        <f>IF(ISERROR(VLOOKUP($F13,Risk_Assessment!$A:$N,8,FALSE)),"",VLOOKUP($F13,Risk_Assessment!$A:$N,8,FALSE))</f>
        <v>Is there a documented contingency plan in the event of power failure, equipment failure?</v>
      </c>
      <c r="D13" s="7">
        <f>IF(ISERROR(VLOOKUP($F13,Risk_Assessment!$A:$N,11,FALSE)),"",VLOOKUP($F13,Risk_Assessment!$A:$N,11,FALSE))</f>
        <v>5</v>
      </c>
      <c r="E13" s="7">
        <f>IF(ISERROR(VLOOKUP($F13,Risk_Assessment!$A:$N,12,FALSE)),"",VLOOKUP($F13,Risk_Assessment!$A:$N,12,FALSE))</f>
        <v>5</v>
      </c>
      <c r="F13" s="9" t="str">
        <f t="shared" si="0"/>
        <v>TBC9</v>
      </c>
      <c r="G13" s="9">
        <f t="shared" si="1"/>
        <v>9</v>
      </c>
    </row>
    <row r="14" spans="1:10" ht="31.5" customHeight="1" x14ac:dyDescent="0.25">
      <c r="A14" s="7" t="str">
        <f>IF(ISERROR(VLOOKUP($F14,Risk_Assessment!$A:$N,13,FALSE)),"",VLOOKUP($F14,Risk_Assessment!$A:$N,13,FALSE))</f>
        <v>TBC</v>
      </c>
      <c r="B14" s="7" t="str">
        <f>IF(ISERROR(VLOOKUP($F14,Risk_Assessment!$A:$N,7,FALSE)),"",VLOOKUP($F14,Risk_Assessment!$A:$N,7,FALSE))</f>
        <v>A9</v>
      </c>
      <c r="C14" s="7" t="str">
        <f>IF(ISERROR(VLOOKUP($F14,Risk_Assessment!$A:$N,8,FALSE)),"",VLOOKUP($F14,Risk_Assessment!$A:$N,8,FALSE))</f>
        <v>Is there a person or company nominated as having control of the supply?</v>
      </c>
      <c r="D14" s="7">
        <f>IF(ISERROR(VLOOKUP($F14,Risk_Assessment!$A:$N,11,FALSE)),"",VLOOKUP($F14,Risk_Assessment!$A:$N,11,FALSE))</f>
        <v>5</v>
      </c>
      <c r="E14" s="7">
        <f>IF(ISERROR(VLOOKUP($F14,Risk_Assessment!$A:$N,12,FALSE)),"",VLOOKUP($F14,Risk_Assessment!$A:$N,12,FALSE))</f>
        <v>5</v>
      </c>
      <c r="F14" s="9" t="str">
        <f t="shared" si="0"/>
        <v>TBC10</v>
      </c>
      <c r="G14" s="9">
        <f t="shared" si="1"/>
        <v>10</v>
      </c>
    </row>
    <row r="15" spans="1:10" ht="31.5" customHeight="1" x14ac:dyDescent="0.25">
      <c r="A15" s="7" t="str">
        <f>IF(ISERROR(VLOOKUP($F15,Risk_Assessment!$A:$N,13,FALSE)),"",VLOOKUP($F15,Risk_Assessment!$A:$N,13,FALSE))</f>
        <v>TBC</v>
      </c>
      <c r="B15" s="7" t="str">
        <f>IF(ISERROR(VLOOKUP($F15,Risk_Assessment!$A:$N,7,FALSE)),"",VLOOKUP($F15,Risk_Assessment!$A:$N,7,FALSE))</f>
        <v>A10</v>
      </c>
      <c r="C15" s="7" t="str">
        <f>IF(ISERROR(VLOOKUP($F15,Risk_Assessment!$A:$N,8,FALSE)),"",VLOOKUP($F15,Risk_Assessment!$A:$N,8,FALSE))</f>
        <v xml:space="preserve">Is any storage of water appropriately sized </v>
      </c>
      <c r="D15" s="7">
        <f>IF(ISERROR(VLOOKUP($F15,Risk_Assessment!$A:$N,11,FALSE)),"",VLOOKUP($F15,Risk_Assessment!$A:$N,11,FALSE))</f>
        <v>5</v>
      </c>
      <c r="E15" s="7">
        <f>IF(ISERROR(VLOOKUP($F15,Risk_Assessment!$A:$N,12,FALSE)),"",VLOOKUP($F15,Risk_Assessment!$A:$N,12,FALSE))</f>
        <v>5</v>
      </c>
      <c r="F15" s="9" t="str">
        <f t="shared" si="0"/>
        <v>TBC11</v>
      </c>
      <c r="G15" s="9">
        <f t="shared" si="1"/>
        <v>11</v>
      </c>
    </row>
    <row r="16" spans="1:10" ht="31.5" customHeight="1" x14ac:dyDescent="0.25">
      <c r="A16" s="7" t="str">
        <f>IF(ISERROR(VLOOKUP($F16,Risk_Assessment!$A:$N,13,FALSE)),"",VLOOKUP($F16,Risk_Assessment!$A:$N,13,FALSE))</f>
        <v>TBC</v>
      </c>
      <c r="B16" s="7" t="str">
        <f>IF(ISERROR(VLOOKUP($F16,Risk_Assessment!$A:$N,7,FALSE)),"",VLOOKUP($F16,Risk_Assessment!$A:$N,7,FALSE))</f>
        <v>A11</v>
      </c>
      <c r="C16" s="7" t="str">
        <f>IF(ISERROR(VLOOKUP($F16,Risk_Assessment!$A:$N,8,FALSE)),"",VLOOKUP($F16,Risk_Assessment!$A:$N,8,FALSE))</f>
        <v>are storage tanks covered and protected from ingress?</v>
      </c>
      <c r="D16" s="7">
        <f>IF(ISERROR(VLOOKUP($F16,Risk_Assessment!$A:$N,11,FALSE)),"",VLOOKUP($F16,Risk_Assessment!$A:$N,11,FALSE))</f>
        <v>5</v>
      </c>
      <c r="E16" s="7">
        <f>IF(ISERROR(VLOOKUP($F16,Risk_Assessment!$A:$N,12,FALSE)),"",VLOOKUP($F16,Risk_Assessment!$A:$N,12,FALSE))</f>
        <v>5</v>
      </c>
      <c r="F16" s="9" t="str">
        <f t="shared" si="0"/>
        <v>TBC12</v>
      </c>
      <c r="G16" s="9">
        <f t="shared" si="1"/>
        <v>12</v>
      </c>
    </row>
    <row r="17" spans="1:7" ht="31.5" customHeight="1" x14ac:dyDescent="0.25">
      <c r="A17" s="7" t="str">
        <f>IF(ISERROR(VLOOKUP($F17,Risk_Assessment!$A:$N,13,FALSE)),"",VLOOKUP($F17,Risk_Assessment!$A:$N,13,FALSE))</f>
        <v>TBC</v>
      </c>
      <c r="B17" s="7" t="str">
        <f>IF(ISERROR(VLOOKUP($F17,Risk_Assessment!$A:$N,7,FALSE)),"",VLOOKUP($F17,Risk_Assessment!$A:$N,7,FALSE))</f>
        <v>A12</v>
      </c>
      <c r="C17" s="7" t="str">
        <f>IF(ISERROR(VLOOKUP($F17,Risk_Assessment!$A:$N,8,FALSE)),"",VLOOKUP($F17,Risk_Assessment!$A:$N,8,FALSE))</f>
        <v>does pipework go straight from source to cistern (ie no connections to other systems or taps)</v>
      </c>
      <c r="D17" s="7">
        <f>IF(ISERROR(VLOOKUP($F17,Risk_Assessment!$A:$N,11,FALSE)),"",VLOOKUP($F17,Risk_Assessment!$A:$N,11,FALSE))</f>
        <v>5</v>
      </c>
      <c r="E17" s="7">
        <f>IF(ISERROR(VLOOKUP($F17,Risk_Assessment!$A:$N,12,FALSE)),"",VLOOKUP($F17,Risk_Assessment!$A:$N,12,FALSE))</f>
        <v>5</v>
      </c>
      <c r="F17" s="9" t="str">
        <f t="shared" si="0"/>
        <v>TBC13</v>
      </c>
      <c r="G17" s="9">
        <f t="shared" ref="G17:G80" si="2">G16+1</f>
        <v>13</v>
      </c>
    </row>
    <row r="18" spans="1:7" ht="31.5" customHeight="1" x14ac:dyDescent="0.25">
      <c r="A18" s="7" t="str">
        <f>IF(ISERROR(VLOOKUP($F18,Risk_Assessment!$A:$N,13,FALSE)),"",VLOOKUP($F18,Risk_Assessment!$A:$N,13,FALSE))</f>
        <v>TBC</v>
      </c>
      <c r="B18" s="7" t="str">
        <f>IF(ISERROR(VLOOKUP($F18,Risk_Assessment!$A:$N,7,FALSE)),"",VLOOKUP($F18,Risk_Assessment!$A:$N,7,FALSE))</f>
        <v>A13</v>
      </c>
      <c r="C18" s="7" t="str">
        <f>IF(ISERROR(VLOOKUP($F18,Risk_Assessment!$A:$N,8,FALSE)),"",VLOOKUP($F18,Risk_Assessment!$A:$N,8,FALSE))</f>
        <v xml:space="preserve">Are there concerns about the quality of source based on sample data </v>
      </c>
      <c r="D18" s="7">
        <f>IF(ISERROR(VLOOKUP($F18,Risk_Assessment!$A:$N,11,FALSE)),"",VLOOKUP($F18,Risk_Assessment!$A:$N,11,FALSE))</f>
        <v>5</v>
      </c>
      <c r="E18" s="7">
        <f>IF(ISERROR(VLOOKUP($F18,Risk_Assessment!$A:$N,12,FALSE)),"",VLOOKUP($F18,Risk_Assessment!$A:$N,12,FALSE))</f>
        <v>5</v>
      </c>
      <c r="F18" s="9" t="str">
        <f t="shared" si="0"/>
        <v>TBC14</v>
      </c>
      <c r="G18" s="9">
        <f t="shared" si="2"/>
        <v>14</v>
      </c>
    </row>
    <row r="19" spans="1:7" ht="31.5" customHeight="1" x14ac:dyDescent="0.25">
      <c r="A19" s="7" t="str">
        <f>IF(ISERROR(VLOOKUP($F19,Risk_Assessment!$A:$N,13,FALSE)),"",VLOOKUP($F19,Risk_Assessment!$A:$N,13,FALSE))</f>
        <v/>
      </c>
      <c r="B19" s="7" t="str">
        <f>IF(ISERROR(VLOOKUP($F19,Risk_Assessment!$A:$N,7,FALSE)),"",VLOOKUP($F19,Risk_Assessment!$A:$N,7,FALSE))</f>
        <v/>
      </c>
      <c r="C19" s="7" t="str">
        <f>IF(ISERROR(VLOOKUP($F19,Risk_Assessment!$A:$N,8,FALSE)),"",VLOOKUP($F19,Risk_Assessment!$A:$N,8,FALSE))</f>
        <v/>
      </c>
      <c r="D19" s="7" t="str">
        <f>IF(ISERROR(VLOOKUP($F19,Risk_Assessment!$A:$N,11,FALSE)),"",VLOOKUP($F19,Risk_Assessment!$A:$N,11,FALSE))</f>
        <v/>
      </c>
      <c r="E19" s="7" t="str">
        <f>IF(ISERROR(VLOOKUP($F19,Risk_Assessment!$A:$N,12,FALSE)),"",VLOOKUP($F19,Risk_Assessment!$A:$N,12,FALSE))</f>
        <v/>
      </c>
      <c r="F19" s="9" t="str">
        <f t="shared" si="0"/>
        <v>TBC15</v>
      </c>
      <c r="G19" s="9">
        <f t="shared" si="2"/>
        <v>15</v>
      </c>
    </row>
    <row r="20" spans="1:7" ht="31.5" customHeight="1" x14ac:dyDescent="0.25">
      <c r="A20" s="7" t="str">
        <f>IF(ISERROR(VLOOKUP($F20,Risk_Assessment!$A:$N,13,FALSE)),"",VLOOKUP($F20,Risk_Assessment!$A:$N,13,FALSE))</f>
        <v/>
      </c>
      <c r="B20" s="7" t="str">
        <f>IF(ISERROR(VLOOKUP($F20,Risk_Assessment!$A:$N,7,FALSE)),"",VLOOKUP($F20,Risk_Assessment!$A:$N,7,FALSE))</f>
        <v/>
      </c>
      <c r="C20" s="7" t="str">
        <f>IF(ISERROR(VLOOKUP($F20,Risk_Assessment!$A:$N,8,FALSE)),"",VLOOKUP($F20,Risk_Assessment!$A:$N,8,FALSE))</f>
        <v/>
      </c>
      <c r="D20" s="7" t="str">
        <f>IF(ISERROR(VLOOKUP($F20,Risk_Assessment!$A:$N,11,FALSE)),"",VLOOKUP($F20,Risk_Assessment!$A:$N,11,FALSE))</f>
        <v/>
      </c>
      <c r="E20" s="7" t="str">
        <f>IF(ISERROR(VLOOKUP($F20,Risk_Assessment!$A:$N,12,FALSE)),"",VLOOKUP($F20,Risk_Assessment!$A:$N,12,FALSE))</f>
        <v/>
      </c>
      <c r="F20" s="9" t="str">
        <f t="shared" si="0"/>
        <v>TBC16</v>
      </c>
      <c r="G20" s="9">
        <f t="shared" si="2"/>
        <v>16</v>
      </c>
    </row>
    <row r="21" spans="1:7" ht="31.5" customHeight="1" x14ac:dyDescent="0.25">
      <c r="A21" s="7" t="str">
        <f>IF(ISERROR(VLOOKUP($F21,Risk_Assessment!$A:$N,13,FALSE)),"",VLOOKUP($F21,Risk_Assessment!$A:$N,13,FALSE))</f>
        <v/>
      </c>
      <c r="B21" s="7" t="str">
        <f>IF(ISERROR(VLOOKUP($F21,Risk_Assessment!$A:$N,7,FALSE)),"",VLOOKUP($F21,Risk_Assessment!$A:$N,7,FALSE))</f>
        <v/>
      </c>
      <c r="C21" s="7" t="str">
        <f>IF(ISERROR(VLOOKUP($F21,Risk_Assessment!$A:$N,8,FALSE)),"",VLOOKUP($F21,Risk_Assessment!$A:$N,8,FALSE))</f>
        <v/>
      </c>
      <c r="D21" s="7" t="str">
        <f>IF(ISERROR(VLOOKUP($F21,Risk_Assessment!$A:$N,11,FALSE)),"",VLOOKUP($F21,Risk_Assessment!$A:$N,11,FALSE))</f>
        <v/>
      </c>
      <c r="E21" s="7" t="str">
        <f>IF(ISERROR(VLOOKUP($F21,Risk_Assessment!$A:$N,12,FALSE)),"",VLOOKUP($F21,Risk_Assessment!$A:$N,12,FALSE))</f>
        <v/>
      </c>
      <c r="F21" s="9" t="str">
        <f t="shared" si="0"/>
        <v>TBC17</v>
      </c>
      <c r="G21" s="9">
        <f t="shared" si="2"/>
        <v>17</v>
      </c>
    </row>
    <row r="22" spans="1:7" ht="31.5" customHeight="1" x14ac:dyDescent="0.25">
      <c r="A22" s="7" t="str">
        <f>IF(ISERROR(VLOOKUP($F22,Risk_Assessment!$A:$N,13,FALSE)),"",VLOOKUP($F22,Risk_Assessment!$A:$N,13,FALSE))</f>
        <v/>
      </c>
      <c r="B22" s="7" t="str">
        <f>IF(ISERROR(VLOOKUP($F22,Risk_Assessment!$A:$N,7,FALSE)),"",VLOOKUP($F22,Risk_Assessment!$A:$N,7,FALSE))</f>
        <v/>
      </c>
      <c r="C22" s="7" t="str">
        <f>IF(ISERROR(VLOOKUP($F22,Risk_Assessment!$A:$N,8,FALSE)),"",VLOOKUP($F22,Risk_Assessment!$A:$N,8,FALSE))</f>
        <v/>
      </c>
      <c r="D22" s="7" t="str">
        <f>IF(ISERROR(VLOOKUP($F22,Risk_Assessment!$A:$N,11,FALSE)),"",VLOOKUP($F22,Risk_Assessment!$A:$N,11,FALSE))</f>
        <v/>
      </c>
      <c r="E22" s="7" t="str">
        <f>IF(ISERROR(VLOOKUP($F22,Risk_Assessment!$A:$N,12,FALSE)),"",VLOOKUP($F22,Risk_Assessment!$A:$N,12,FALSE))</f>
        <v/>
      </c>
      <c r="F22" s="9" t="str">
        <f t="shared" si="0"/>
        <v>TBC18</v>
      </c>
      <c r="G22" s="9">
        <f t="shared" si="2"/>
        <v>18</v>
      </c>
    </row>
    <row r="23" spans="1:7" ht="31.5" customHeight="1" x14ac:dyDescent="0.25">
      <c r="A23" s="7" t="str">
        <f>IF(ISERROR(VLOOKUP($F23,Risk_Assessment!$A:$N,13,FALSE)),"",VLOOKUP($F23,Risk_Assessment!$A:$N,13,FALSE))</f>
        <v/>
      </c>
      <c r="B23" s="7" t="str">
        <f>IF(ISERROR(VLOOKUP($F23,Risk_Assessment!$A:$N,7,FALSE)),"",VLOOKUP($F23,Risk_Assessment!$A:$N,7,FALSE))</f>
        <v/>
      </c>
      <c r="C23" s="7" t="str">
        <f>IF(ISERROR(VLOOKUP($F23,Risk_Assessment!$A:$N,8,FALSE)),"",VLOOKUP($F23,Risk_Assessment!$A:$N,8,FALSE))</f>
        <v/>
      </c>
      <c r="D23" s="7" t="str">
        <f>IF(ISERROR(VLOOKUP($F23,Risk_Assessment!$A:$N,11,FALSE)),"",VLOOKUP($F23,Risk_Assessment!$A:$N,11,FALSE))</f>
        <v/>
      </c>
      <c r="E23" s="7" t="str">
        <f>IF(ISERROR(VLOOKUP($F23,Risk_Assessment!$A:$N,12,FALSE)),"",VLOOKUP($F23,Risk_Assessment!$A:$N,12,FALSE))</f>
        <v/>
      </c>
      <c r="F23" s="9" t="str">
        <f t="shared" si="0"/>
        <v>TBC19</v>
      </c>
      <c r="G23" s="9">
        <f t="shared" si="2"/>
        <v>19</v>
      </c>
    </row>
    <row r="24" spans="1:7" ht="31.5" customHeight="1" x14ac:dyDescent="0.25">
      <c r="A24" s="7" t="str">
        <f>IF(ISERROR(VLOOKUP($F24,Risk_Assessment!$A:$N,13,FALSE)),"",VLOOKUP($F24,Risk_Assessment!$A:$N,13,FALSE))</f>
        <v/>
      </c>
      <c r="B24" s="7" t="str">
        <f>IF(ISERROR(VLOOKUP($F24,Risk_Assessment!$A:$N,7,FALSE)),"",VLOOKUP($F24,Risk_Assessment!$A:$N,7,FALSE))</f>
        <v/>
      </c>
      <c r="C24" s="7" t="str">
        <f>IF(ISERROR(VLOOKUP($F24,Risk_Assessment!$A:$N,8,FALSE)),"",VLOOKUP($F24,Risk_Assessment!$A:$N,8,FALSE))</f>
        <v/>
      </c>
      <c r="D24" s="7" t="str">
        <f>IF(ISERROR(VLOOKUP($F24,Risk_Assessment!$A:$N,11,FALSE)),"",VLOOKUP($F24,Risk_Assessment!$A:$N,11,FALSE))</f>
        <v/>
      </c>
      <c r="E24" s="7" t="str">
        <f>IF(ISERROR(VLOOKUP($F24,Risk_Assessment!$A:$N,12,FALSE)),"",VLOOKUP($F24,Risk_Assessment!$A:$N,12,FALSE))</f>
        <v/>
      </c>
      <c r="F24" s="9" t="str">
        <f t="shared" si="0"/>
        <v>TBC20</v>
      </c>
      <c r="G24" s="9">
        <f t="shared" si="2"/>
        <v>20</v>
      </c>
    </row>
    <row r="25" spans="1:7" ht="31.5" customHeight="1" x14ac:dyDescent="0.25">
      <c r="A25" s="7" t="str">
        <f>IF(ISERROR(VLOOKUP($F25,Risk_Assessment!$A:$N,13,FALSE)),"",VLOOKUP($F25,Risk_Assessment!$A:$N,13,FALSE))</f>
        <v/>
      </c>
      <c r="B25" s="7" t="str">
        <f>IF(ISERROR(VLOOKUP($F25,Risk_Assessment!$A:$N,7,FALSE)),"",VLOOKUP($F25,Risk_Assessment!$A:$N,7,FALSE))</f>
        <v/>
      </c>
      <c r="C25" s="7" t="str">
        <f>IF(ISERROR(VLOOKUP($F25,Risk_Assessment!$A:$N,8,FALSE)),"",VLOOKUP($F25,Risk_Assessment!$A:$N,8,FALSE))</f>
        <v/>
      </c>
      <c r="D25" s="7" t="str">
        <f>IF(ISERROR(VLOOKUP($F25,Risk_Assessment!$A:$N,11,FALSE)),"",VLOOKUP($F25,Risk_Assessment!$A:$N,11,FALSE))</f>
        <v/>
      </c>
      <c r="E25" s="7" t="str">
        <f>IF(ISERROR(VLOOKUP($F25,Risk_Assessment!$A:$N,12,FALSE)),"",VLOOKUP($F25,Risk_Assessment!$A:$N,12,FALSE))</f>
        <v/>
      </c>
      <c r="F25" s="9" t="str">
        <f t="shared" si="0"/>
        <v>TBC21</v>
      </c>
      <c r="G25" s="9">
        <f t="shared" si="2"/>
        <v>21</v>
      </c>
    </row>
    <row r="26" spans="1:7" ht="31.5" customHeight="1" x14ac:dyDescent="0.25">
      <c r="A26" s="7" t="str">
        <f>IF(ISERROR(VLOOKUP($F26,Risk_Assessment!$A:$N,13,FALSE)),"",VLOOKUP($F26,Risk_Assessment!$A:$N,13,FALSE))</f>
        <v/>
      </c>
      <c r="B26" s="7" t="str">
        <f>IF(ISERROR(VLOOKUP($F26,Risk_Assessment!$A:$N,7,FALSE)),"",VLOOKUP($F26,Risk_Assessment!$A:$N,7,FALSE))</f>
        <v/>
      </c>
      <c r="C26" s="7" t="str">
        <f>IF(ISERROR(VLOOKUP($F26,Risk_Assessment!$A:$N,8,FALSE)),"",VLOOKUP($F26,Risk_Assessment!$A:$N,8,FALSE))</f>
        <v/>
      </c>
      <c r="D26" s="7" t="str">
        <f>IF(ISERROR(VLOOKUP($F26,Risk_Assessment!$A:$N,11,FALSE)),"",VLOOKUP($F26,Risk_Assessment!$A:$N,11,FALSE))</f>
        <v/>
      </c>
      <c r="E26" s="7" t="str">
        <f>IF(ISERROR(VLOOKUP($F26,Risk_Assessment!$A:$N,12,FALSE)),"",VLOOKUP($F26,Risk_Assessment!$A:$N,12,FALSE))</f>
        <v/>
      </c>
      <c r="F26" s="9" t="str">
        <f t="shared" si="0"/>
        <v>TBC22</v>
      </c>
      <c r="G26" s="9">
        <f t="shared" si="2"/>
        <v>22</v>
      </c>
    </row>
    <row r="27" spans="1:7" ht="31.5" customHeight="1" x14ac:dyDescent="0.25">
      <c r="A27" s="7" t="str">
        <f>IF(ISERROR(VLOOKUP($F27,Risk_Assessment!$A:$N,13,FALSE)),"",VLOOKUP($F27,Risk_Assessment!$A:$N,13,FALSE))</f>
        <v/>
      </c>
      <c r="B27" s="7" t="str">
        <f>IF(ISERROR(VLOOKUP($F27,Risk_Assessment!$A:$N,7,FALSE)),"",VLOOKUP($F27,Risk_Assessment!$A:$N,7,FALSE))</f>
        <v/>
      </c>
      <c r="C27" s="7" t="str">
        <f>IF(ISERROR(VLOOKUP($F27,Risk_Assessment!$A:$N,8,FALSE)),"",VLOOKUP($F27,Risk_Assessment!$A:$N,8,FALSE))</f>
        <v/>
      </c>
      <c r="D27" s="7" t="str">
        <f>IF(ISERROR(VLOOKUP($F27,Risk_Assessment!$A:$N,11,FALSE)),"",VLOOKUP($F27,Risk_Assessment!$A:$N,11,FALSE))</f>
        <v/>
      </c>
      <c r="E27" s="7" t="str">
        <f>IF(ISERROR(VLOOKUP($F27,Risk_Assessment!$A:$N,12,FALSE)),"",VLOOKUP($F27,Risk_Assessment!$A:$N,12,FALSE))</f>
        <v/>
      </c>
      <c r="F27" s="9" t="str">
        <f t="shared" si="0"/>
        <v>TBC23</v>
      </c>
      <c r="G27" s="9">
        <f t="shared" si="2"/>
        <v>23</v>
      </c>
    </row>
    <row r="28" spans="1:7" ht="31.5" customHeight="1" x14ac:dyDescent="0.25">
      <c r="A28" s="7" t="str">
        <f>IF(ISERROR(VLOOKUP($F28,Risk_Assessment!$A:$N,13,FALSE)),"",VLOOKUP($F28,Risk_Assessment!$A:$N,13,FALSE))</f>
        <v/>
      </c>
      <c r="B28" s="7" t="str">
        <f>IF(ISERROR(VLOOKUP($F28,Risk_Assessment!$A:$N,7,FALSE)),"",VLOOKUP($F28,Risk_Assessment!$A:$N,7,FALSE))</f>
        <v/>
      </c>
      <c r="C28" s="7" t="str">
        <f>IF(ISERROR(VLOOKUP($F28,Risk_Assessment!$A:$N,8,FALSE)),"",VLOOKUP($F28,Risk_Assessment!$A:$N,8,FALSE))</f>
        <v/>
      </c>
      <c r="D28" s="7" t="str">
        <f>IF(ISERROR(VLOOKUP($F28,Risk_Assessment!$A:$N,11,FALSE)),"",VLOOKUP($F28,Risk_Assessment!$A:$N,11,FALSE))</f>
        <v/>
      </c>
      <c r="E28" s="7" t="str">
        <f>IF(ISERROR(VLOOKUP($F28,Risk_Assessment!$A:$N,12,FALSE)),"",VLOOKUP($F28,Risk_Assessment!$A:$N,12,FALSE))</f>
        <v/>
      </c>
      <c r="F28" s="9" t="str">
        <f t="shared" si="0"/>
        <v>TBC24</v>
      </c>
      <c r="G28" s="9">
        <f t="shared" si="2"/>
        <v>24</v>
      </c>
    </row>
    <row r="29" spans="1:7" ht="31.5" customHeight="1" x14ac:dyDescent="0.25">
      <c r="A29" s="7" t="str">
        <f>IF(ISERROR(VLOOKUP($F29,Risk_Assessment!$A:$N,13,FALSE)),"",VLOOKUP($F29,Risk_Assessment!$A:$N,13,FALSE))</f>
        <v/>
      </c>
      <c r="B29" s="7" t="str">
        <f>IF(ISERROR(VLOOKUP($F29,Risk_Assessment!$A:$N,7,FALSE)),"",VLOOKUP($F29,Risk_Assessment!$A:$N,7,FALSE))</f>
        <v/>
      </c>
      <c r="C29" s="7" t="str">
        <f>IF(ISERROR(VLOOKUP($F29,Risk_Assessment!$A:$N,8,FALSE)),"",VLOOKUP($F29,Risk_Assessment!$A:$N,8,FALSE))</f>
        <v/>
      </c>
      <c r="D29" s="7" t="str">
        <f>IF(ISERROR(VLOOKUP($F29,Risk_Assessment!$A:$N,11,FALSE)),"",VLOOKUP($F29,Risk_Assessment!$A:$N,11,FALSE))</f>
        <v/>
      </c>
      <c r="E29" s="7" t="str">
        <f>IF(ISERROR(VLOOKUP($F29,Risk_Assessment!$A:$N,12,FALSE)),"",VLOOKUP($F29,Risk_Assessment!$A:$N,12,FALSE))</f>
        <v/>
      </c>
      <c r="F29" s="9" t="str">
        <f t="shared" si="0"/>
        <v>TBC25</v>
      </c>
      <c r="G29" s="9">
        <f t="shared" si="2"/>
        <v>25</v>
      </c>
    </row>
    <row r="30" spans="1:7" ht="31.5" customHeight="1" x14ac:dyDescent="0.25">
      <c r="A30" s="7" t="str">
        <f>IF(ISERROR(VLOOKUP($F30,Risk_Assessment!$A:$N,13,FALSE)),"",VLOOKUP($F30,Risk_Assessment!$A:$N,13,FALSE))</f>
        <v/>
      </c>
      <c r="B30" s="7" t="str">
        <f>IF(ISERROR(VLOOKUP($F30,Risk_Assessment!$A:$N,7,FALSE)),"",VLOOKUP($F30,Risk_Assessment!$A:$N,7,FALSE))</f>
        <v/>
      </c>
      <c r="C30" s="7" t="str">
        <f>IF(ISERROR(VLOOKUP($F30,Risk_Assessment!$A:$N,8,FALSE)),"",VLOOKUP($F30,Risk_Assessment!$A:$N,8,FALSE))</f>
        <v/>
      </c>
      <c r="D30" s="7" t="str">
        <f>IF(ISERROR(VLOOKUP($F30,Risk_Assessment!$A:$N,11,FALSE)),"",VLOOKUP($F30,Risk_Assessment!$A:$N,11,FALSE))</f>
        <v/>
      </c>
      <c r="E30" s="7" t="str">
        <f>IF(ISERROR(VLOOKUP($F30,Risk_Assessment!$A:$N,12,FALSE)),"",VLOOKUP($F30,Risk_Assessment!$A:$N,12,FALSE))</f>
        <v/>
      </c>
      <c r="F30" s="9" t="str">
        <f t="shared" si="0"/>
        <v>TBC26</v>
      </c>
      <c r="G30" s="9">
        <f t="shared" si="2"/>
        <v>26</v>
      </c>
    </row>
    <row r="31" spans="1:7" ht="31.5" customHeight="1" x14ac:dyDescent="0.25">
      <c r="A31" s="7" t="str">
        <f>IF(ISERROR(VLOOKUP($F31,Risk_Assessment!$A:$N,13,FALSE)),"",VLOOKUP($F31,Risk_Assessment!$A:$N,13,FALSE))</f>
        <v/>
      </c>
      <c r="B31" s="7" t="str">
        <f>IF(ISERROR(VLOOKUP($F31,Risk_Assessment!$A:$N,7,FALSE)),"",VLOOKUP($F31,Risk_Assessment!$A:$N,7,FALSE))</f>
        <v/>
      </c>
      <c r="C31" s="7" t="str">
        <f>IF(ISERROR(VLOOKUP($F31,Risk_Assessment!$A:$N,8,FALSE)),"",VLOOKUP($F31,Risk_Assessment!$A:$N,8,FALSE))</f>
        <v/>
      </c>
      <c r="D31" s="7" t="str">
        <f>IF(ISERROR(VLOOKUP($F31,Risk_Assessment!$A:$N,11,FALSE)),"",VLOOKUP($F31,Risk_Assessment!$A:$N,11,FALSE))</f>
        <v/>
      </c>
      <c r="E31" s="7" t="str">
        <f>IF(ISERROR(VLOOKUP($F31,Risk_Assessment!$A:$N,12,FALSE)),"",VLOOKUP($F31,Risk_Assessment!$A:$N,12,FALSE))</f>
        <v/>
      </c>
      <c r="F31" s="9" t="str">
        <f t="shared" si="0"/>
        <v>TBC27</v>
      </c>
      <c r="G31" s="9">
        <f t="shared" si="2"/>
        <v>27</v>
      </c>
    </row>
    <row r="32" spans="1:7" ht="31.5" customHeight="1" x14ac:dyDescent="0.25">
      <c r="A32" s="7" t="str">
        <f>IF(ISERROR(VLOOKUP($F32,Risk_Assessment!$A:$N,13,FALSE)),"",VLOOKUP($F32,Risk_Assessment!$A:$N,13,FALSE))</f>
        <v/>
      </c>
      <c r="B32" s="7" t="str">
        <f>IF(ISERROR(VLOOKUP($F32,Risk_Assessment!$A:$N,7,FALSE)),"",VLOOKUP($F32,Risk_Assessment!$A:$N,7,FALSE))</f>
        <v/>
      </c>
      <c r="C32" s="7" t="str">
        <f>IF(ISERROR(VLOOKUP($F32,Risk_Assessment!$A:$N,8,FALSE)),"",VLOOKUP($F32,Risk_Assessment!$A:$N,8,FALSE))</f>
        <v/>
      </c>
      <c r="D32" s="7" t="str">
        <f>IF(ISERROR(VLOOKUP($F32,Risk_Assessment!$A:$N,11,FALSE)),"",VLOOKUP($F32,Risk_Assessment!$A:$N,11,FALSE))</f>
        <v/>
      </c>
      <c r="E32" s="7" t="str">
        <f>IF(ISERROR(VLOOKUP($F32,Risk_Assessment!$A:$N,12,FALSE)),"",VLOOKUP($F32,Risk_Assessment!$A:$N,12,FALSE))</f>
        <v/>
      </c>
      <c r="F32" s="9" t="str">
        <f t="shared" si="0"/>
        <v>TBC28</v>
      </c>
      <c r="G32" s="9">
        <f t="shared" si="2"/>
        <v>28</v>
      </c>
    </row>
    <row r="33" spans="1:7" ht="31.5" customHeight="1" x14ac:dyDescent="0.25">
      <c r="A33" s="7" t="str">
        <f>IF(ISERROR(VLOOKUP($F33,Risk_Assessment!$A:$N,13,FALSE)),"",VLOOKUP($F33,Risk_Assessment!$A:$N,13,FALSE))</f>
        <v/>
      </c>
      <c r="B33" s="7" t="str">
        <f>IF(ISERROR(VLOOKUP($F33,Risk_Assessment!$A:$N,7,FALSE)),"",VLOOKUP($F33,Risk_Assessment!$A:$N,7,FALSE))</f>
        <v/>
      </c>
      <c r="C33" s="7" t="str">
        <f>IF(ISERROR(VLOOKUP($F33,Risk_Assessment!$A:$N,8,FALSE)),"",VLOOKUP($F33,Risk_Assessment!$A:$N,8,FALSE))</f>
        <v/>
      </c>
      <c r="D33" s="7" t="str">
        <f>IF(ISERROR(VLOOKUP($F33,Risk_Assessment!$A:$N,11,FALSE)),"",VLOOKUP($F33,Risk_Assessment!$A:$N,11,FALSE))</f>
        <v/>
      </c>
      <c r="E33" s="7" t="str">
        <f>IF(ISERROR(VLOOKUP($F33,Risk_Assessment!$A:$N,12,FALSE)),"",VLOOKUP($F33,Risk_Assessment!$A:$N,12,FALSE))</f>
        <v/>
      </c>
      <c r="F33" s="9" t="str">
        <f t="shared" si="0"/>
        <v>TBC29</v>
      </c>
      <c r="G33" s="9">
        <f t="shared" si="2"/>
        <v>29</v>
      </c>
    </row>
    <row r="34" spans="1:7" ht="31.5" customHeight="1" x14ac:dyDescent="0.25">
      <c r="A34" s="7" t="str">
        <f>IF(ISERROR(VLOOKUP($F34,Risk_Assessment!$A:$N,13,FALSE)),"",VLOOKUP($F34,Risk_Assessment!$A:$N,13,FALSE))</f>
        <v/>
      </c>
      <c r="B34" s="7" t="str">
        <f>IF(ISERROR(VLOOKUP($F34,Risk_Assessment!$A:$N,7,FALSE)),"",VLOOKUP($F34,Risk_Assessment!$A:$N,7,FALSE))</f>
        <v/>
      </c>
      <c r="C34" s="7" t="str">
        <f>IF(ISERROR(VLOOKUP($F34,Risk_Assessment!$A:$N,8,FALSE)),"",VLOOKUP($F34,Risk_Assessment!$A:$N,8,FALSE))</f>
        <v/>
      </c>
      <c r="D34" s="7" t="str">
        <f>IF(ISERROR(VLOOKUP($F34,Risk_Assessment!$A:$N,11,FALSE)),"",VLOOKUP($F34,Risk_Assessment!$A:$N,11,FALSE))</f>
        <v/>
      </c>
      <c r="E34" s="7" t="str">
        <f>IF(ISERROR(VLOOKUP($F34,Risk_Assessment!$A:$N,12,FALSE)),"",VLOOKUP($F34,Risk_Assessment!$A:$N,12,FALSE))</f>
        <v/>
      </c>
      <c r="F34" s="9" t="str">
        <f t="shared" si="0"/>
        <v>TBC30</v>
      </c>
      <c r="G34" s="9">
        <f t="shared" si="2"/>
        <v>30</v>
      </c>
    </row>
    <row r="35" spans="1:7" ht="31.5" customHeight="1" x14ac:dyDescent="0.25">
      <c r="A35" s="7" t="str">
        <f>IF(ISERROR(VLOOKUP($F35,Risk_Assessment!$A:$N,13,FALSE)),"",VLOOKUP($F35,Risk_Assessment!$A:$N,13,FALSE))</f>
        <v/>
      </c>
      <c r="B35" s="7" t="str">
        <f>IF(ISERROR(VLOOKUP($F35,Risk_Assessment!$A:$N,7,FALSE)),"",VLOOKUP($F35,Risk_Assessment!$A:$N,7,FALSE))</f>
        <v/>
      </c>
      <c r="C35" s="7" t="str">
        <f>IF(ISERROR(VLOOKUP($F35,Risk_Assessment!$A:$N,8,FALSE)),"",VLOOKUP($F35,Risk_Assessment!$A:$N,8,FALSE))</f>
        <v/>
      </c>
      <c r="D35" s="7" t="str">
        <f>IF(ISERROR(VLOOKUP($F35,Risk_Assessment!$A:$N,11,FALSE)),"",VLOOKUP($F35,Risk_Assessment!$A:$N,11,FALSE))</f>
        <v/>
      </c>
      <c r="E35" s="7" t="str">
        <f>IF(ISERROR(VLOOKUP($F35,Risk_Assessment!$A:$N,12,FALSE)),"",VLOOKUP($F35,Risk_Assessment!$A:$N,12,FALSE))</f>
        <v/>
      </c>
      <c r="F35" s="9" t="str">
        <f t="shared" si="0"/>
        <v>TBC31</v>
      </c>
      <c r="G35" s="9">
        <f t="shared" si="2"/>
        <v>31</v>
      </c>
    </row>
    <row r="36" spans="1:7" ht="31.5" customHeight="1" x14ac:dyDescent="0.25">
      <c r="A36" s="7" t="str">
        <f>IF(ISERROR(VLOOKUP($F36,Risk_Assessment!$A:$N,13,FALSE)),"",VLOOKUP($F36,Risk_Assessment!$A:$N,13,FALSE))</f>
        <v/>
      </c>
      <c r="B36" s="7" t="str">
        <f>IF(ISERROR(VLOOKUP($F36,Risk_Assessment!$A:$N,7,FALSE)),"",VLOOKUP($F36,Risk_Assessment!$A:$N,7,FALSE))</f>
        <v/>
      </c>
      <c r="C36" s="7" t="str">
        <f>IF(ISERROR(VLOOKUP($F36,Risk_Assessment!$A:$N,8,FALSE)),"",VLOOKUP($F36,Risk_Assessment!$A:$N,8,FALSE))</f>
        <v/>
      </c>
      <c r="D36" s="7" t="str">
        <f>IF(ISERROR(VLOOKUP($F36,Risk_Assessment!$A:$N,11,FALSE)),"",VLOOKUP($F36,Risk_Assessment!$A:$N,11,FALSE))</f>
        <v/>
      </c>
      <c r="E36" s="7" t="str">
        <f>IF(ISERROR(VLOOKUP($F36,Risk_Assessment!$A:$N,12,FALSE)),"",VLOOKUP($F36,Risk_Assessment!$A:$N,12,FALSE))</f>
        <v/>
      </c>
      <c r="F36" s="9" t="str">
        <f t="shared" si="0"/>
        <v>TBC32</v>
      </c>
      <c r="G36" s="9">
        <f t="shared" si="2"/>
        <v>32</v>
      </c>
    </row>
    <row r="37" spans="1:7" ht="31.5" customHeight="1" x14ac:dyDescent="0.25">
      <c r="A37" s="7" t="str">
        <f>IF(ISERROR(VLOOKUP($F37,Risk_Assessment!$A:$N,13,FALSE)),"",VLOOKUP($F37,Risk_Assessment!$A:$N,13,FALSE))</f>
        <v/>
      </c>
      <c r="B37" s="7" t="str">
        <f>IF(ISERROR(VLOOKUP($F37,Risk_Assessment!$A:$N,7,FALSE)),"",VLOOKUP($F37,Risk_Assessment!$A:$N,7,FALSE))</f>
        <v/>
      </c>
      <c r="C37" s="7" t="str">
        <f>IF(ISERROR(VLOOKUP($F37,Risk_Assessment!$A:$N,8,FALSE)),"",VLOOKUP($F37,Risk_Assessment!$A:$N,8,FALSE))</f>
        <v/>
      </c>
      <c r="D37" s="7" t="str">
        <f>IF(ISERROR(VLOOKUP($F37,Risk_Assessment!$A:$N,11,FALSE)),"",VLOOKUP($F37,Risk_Assessment!$A:$N,11,FALSE))</f>
        <v/>
      </c>
      <c r="E37" s="7" t="str">
        <f>IF(ISERROR(VLOOKUP($F37,Risk_Assessment!$A:$N,12,FALSE)),"",VLOOKUP($F37,Risk_Assessment!$A:$N,12,FALSE))</f>
        <v/>
      </c>
      <c r="F37" s="9" t="str">
        <f t="shared" ref="F37:F68" si="3">CONCATENATE($B$2,G37)</f>
        <v>TBC33</v>
      </c>
      <c r="G37" s="9">
        <f t="shared" si="2"/>
        <v>33</v>
      </c>
    </row>
    <row r="38" spans="1:7" ht="31.5" customHeight="1" x14ac:dyDescent="0.25">
      <c r="A38" s="7" t="str">
        <f>IF(ISERROR(VLOOKUP($F38,Risk_Assessment!$A:$N,13,FALSE)),"",VLOOKUP($F38,Risk_Assessment!$A:$N,13,FALSE))</f>
        <v/>
      </c>
      <c r="B38" s="7" t="str">
        <f>IF(ISERROR(VLOOKUP($F38,Risk_Assessment!$A:$N,7,FALSE)),"",VLOOKUP($F38,Risk_Assessment!$A:$N,7,FALSE))</f>
        <v/>
      </c>
      <c r="C38" s="7" t="str">
        <f>IF(ISERROR(VLOOKUP($F38,Risk_Assessment!$A:$N,8,FALSE)),"",VLOOKUP($F38,Risk_Assessment!$A:$N,8,FALSE))</f>
        <v/>
      </c>
      <c r="D38" s="7" t="str">
        <f>IF(ISERROR(VLOOKUP($F38,Risk_Assessment!$A:$N,11,FALSE)),"",VLOOKUP($F38,Risk_Assessment!$A:$N,11,FALSE))</f>
        <v/>
      </c>
      <c r="E38" s="7" t="str">
        <f>IF(ISERROR(VLOOKUP($F38,Risk_Assessment!$A:$N,12,FALSE)),"",VLOOKUP($F38,Risk_Assessment!$A:$N,12,FALSE))</f>
        <v/>
      </c>
      <c r="F38" s="9" t="str">
        <f t="shared" si="3"/>
        <v>TBC34</v>
      </c>
      <c r="G38" s="9">
        <f t="shared" si="2"/>
        <v>34</v>
      </c>
    </row>
    <row r="39" spans="1:7" ht="31.5" customHeight="1" x14ac:dyDescent="0.25">
      <c r="A39" s="7" t="str">
        <f>IF(ISERROR(VLOOKUP($F39,Risk_Assessment!$A:$N,13,FALSE)),"",VLOOKUP($F39,Risk_Assessment!$A:$N,13,FALSE))</f>
        <v/>
      </c>
      <c r="B39" s="7" t="str">
        <f>IF(ISERROR(VLOOKUP($F39,Risk_Assessment!$A:$N,7,FALSE)),"",VLOOKUP($F39,Risk_Assessment!$A:$N,7,FALSE))</f>
        <v/>
      </c>
      <c r="C39" s="7" t="str">
        <f>IF(ISERROR(VLOOKUP($F39,Risk_Assessment!$A:$N,8,FALSE)),"",VLOOKUP($F39,Risk_Assessment!$A:$N,8,FALSE))</f>
        <v/>
      </c>
      <c r="D39" s="7" t="str">
        <f>IF(ISERROR(VLOOKUP($F39,Risk_Assessment!$A:$N,11,FALSE)),"",VLOOKUP($F39,Risk_Assessment!$A:$N,11,FALSE))</f>
        <v/>
      </c>
      <c r="E39" s="7" t="str">
        <f>IF(ISERROR(VLOOKUP($F39,Risk_Assessment!$A:$N,12,FALSE)),"",VLOOKUP($F39,Risk_Assessment!$A:$N,12,FALSE))</f>
        <v/>
      </c>
      <c r="F39" s="9" t="str">
        <f t="shared" si="3"/>
        <v>TBC35</v>
      </c>
      <c r="G39" s="9">
        <f t="shared" si="2"/>
        <v>35</v>
      </c>
    </row>
    <row r="40" spans="1:7" ht="31.5" customHeight="1" x14ac:dyDescent="0.25">
      <c r="A40" s="7" t="str">
        <f>IF(ISERROR(VLOOKUP($F40,Risk_Assessment!$A:$N,13,FALSE)),"",VLOOKUP($F40,Risk_Assessment!$A:$N,13,FALSE))</f>
        <v/>
      </c>
      <c r="B40" s="7" t="str">
        <f>IF(ISERROR(VLOOKUP($F40,Risk_Assessment!$A:$N,7,FALSE)),"",VLOOKUP($F40,Risk_Assessment!$A:$N,7,FALSE))</f>
        <v/>
      </c>
      <c r="C40" s="7" t="str">
        <f>IF(ISERROR(VLOOKUP($F40,Risk_Assessment!$A:$N,8,FALSE)),"",VLOOKUP($F40,Risk_Assessment!$A:$N,8,FALSE))</f>
        <v/>
      </c>
      <c r="D40" s="7" t="str">
        <f>IF(ISERROR(VLOOKUP($F40,Risk_Assessment!$A:$N,11,FALSE)),"",VLOOKUP($F40,Risk_Assessment!$A:$N,11,FALSE))</f>
        <v/>
      </c>
      <c r="E40" s="7" t="str">
        <f>IF(ISERROR(VLOOKUP($F40,Risk_Assessment!$A:$N,12,FALSE)),"",VLOOKUP($F40,Risk_Assessment!$A:$N,12,FALSE))</f>
        <v/>
      </c>
      <c r="F40" s="9" t="str">
        <f t="shared" si="3"/>
        <v>TBC36</v>
      </c>
      <c r="G40" s="9">
        <f t="shared" si="2"/>
        <v>36</v>
      </c>
    </row>
    <row r="41" spans="1:7" ht="31.5" customHeight="1" x14ac:dyDescent="0.25">
      <c r="A41" s="7" t="str">
        <f>IF(ISERROR(VLOOKUP($F41,Risk_Assessment!$A:$N,13,FALSE)),"",VLOOKUP($F41,Risk_Assessment!$A:$N,13,FALSE))</f>
        <v/>
      </c>
      <c r="B41" s="7" t="str">
        <f>IF(ISERROR(VLOOKUP($F41,Risk_Assessment!$A:$N,7,FALSE)),"",VLOOKUP($F41,Risk_Assessment!$A:$N,7,FALSE))</f>
        <v/>
      </c>
      <c r="C41" s="7" t="str">
        <f>IF(ISERROR(VLOOKUP($F41,Risk_Assessment!$A:$N,8,FALSE)),"",VLOOKUP($F41,Risk_Assessment!$A:$N,8,FALSE))</f>
        <v/>
      </c>
      <c r="D41" s="7" t="str">
        <f>IF(ISERROR(VLOOKUP($F41,Risk_Assessment!$A:$N,11,FALSE)),"",VLOOKUP($F41,Risk_Assessment!$A:$N,11,FALSE))</f>
        <v/>
      </c>
      <c r="E41" s="7" t="str">
        <f>IF(ISERROR(VLOOKUP($F41,Risk_Assessment!$A:$N,12,FALSE)),"",VLOOKUP($F41,Risk_Assessment!$A:$N,12,FALSE))</f>
        <v/>
      </c>
      <c r="F41" s="9" t="str">
        <f t="shared" si="3"/>
        <v>TBC37</v>
      </c>
      <c r="G41" s="9">
        <f t="shared" si="2"/>
        <v>37</v>
      </c>
    </row>
    <row r="42" spans="1:7" ht="31.5" customHeight="1" x14ac:dyDescent="0.25">
      <c r="A42" s="7" t="str">
        <f>IF(ISERROR(VLOOKUP($F42,Risk_Assessment!$A:$N,13,FALSE)),"",VLOOKUP($F42,Risk_Assessment!$A:$N,13,FALSE))</f>
        <v/>
      </c>
      <c r="B42" s="7" t="str">
        <f>IF(ISERROR(VLOOKUP($F42,Risk_Assessment!$A:$N,7,FALSE)),"",VLOOKUP($F42,Risk_Assessment!$A:$N,7,FALSE))</f>
        <v/>
      </c>
      <c r="C42" s="7" t="str">
        <f>IF(ISERROR(VLOOKUP($F42,Risk_Assessment!$A:$N,8,FALSE)),"",VLOOKUP($F42,Risk_Assessment!$A:$N,8,FALSE))</f>
        <v/>
      </c>
      <c r="D42" s="7" t="str">
        <f>IF(ISERROR(VLOOKUP($F42,Risk_Assessment!$A:$N,11,FALSE)),"",VLOOKUP($F42,Risk_Assessment!$A:$N,11,FALSE))</f>
        <v/>
      </c>
      <c r="E42" s="7" t="str">
        <f>IF(ISERROR(VLOOKUP($F42,Risk_Assessment!$A:$N,12,FALSE)),"",VLOOKUP($F42,Risk_Assessment!$A:$N,12,FALSE))</f>
        <v/>
      </c>
      <c r="F42" s="9" t="str">
        <f t="shared" si="3"/>
        <v>TBC38</v>
      </c>
      <c r="G42" s="9">
        <f t="shared" si="2"/>
        <v>38</v>
      </c>
    </row>
    <row r="43" spans="1:7" ht="31.5" customHeight="1" x14ac:dyDescent="0.25">
      <c r="A43" s="7" t="str">
        <f>IF(ISERROR(VLOOKUP($F43,Risk_Assessment!$A:$N,13,FALSE)),"",VLOOKUP($F43,Risk_Assessment!$A:$N,13,FALSE))</f>
        <v/>
      </c>
      <c r="B43" s="7" t="str">
        <f>IF(ISERROR(VLOOKUP($F43,Risk_Assessment!$A:$N,7,FALSE)),"",VLOOKUP($F43,Risk_Assessment!$A:$N,7,FALSE))</f>
        <v/>
      </c>
      <c r="C43" s="7" t="str">
        <f>IF(ISERROR(VLOOKUP($F43,Risk_Assessment!$A:$N,8,FALSE)),"",VLOOKUP($F43,Risk_Assessment!$A:$N,8,FALSE))</f>
        <v/>
      </c>
      <c r="D43" s="7" t="str">
        <f>IF(ISERROR(VLOOKUP($F43,Risk_Assessment!$A:$N,11,FALSE)),"",VLOOKUP($F43,Risk_Assessment!$A:$N,11,FALSE))</f>
        <v/>
      </c>
      <c r="E43" s="7" t="str">
        <f>IF(ISERROR(VLOOKUP($F43,Risk_Assessment!$A:$N,12,FALSE)),"",VLOOKUP($F43,Risk_Assessment!$A:$N,12,FALSE))</f>
        <v/>
      </c>
      <c r="F43" s="9" t="str">
        <f t="shared" si="3"/>
        <v>TBC39</v>
      </c>
      <c r="G43" s="9">
        <f t="shared" si="2"/>
        <v>39</v>
      </c>
    </row>
    <row r="44" spans="1:7" ht="31.5" customHeight="1" x14ac:dyDescent="0.25">
      <c r="A44" s="7" t="str">
        <f>IF(ISERROR(VLOOKUP($F44,Risk_Assessment!$A:$N,13,FALSE)),"",VLOOKUP($F44,Risk_Assessment!$A:$N,13,FALSE))</f>
        <v/>
      </c>
      <c r="B44" s="7" t="str">
        <f>IF(ISERROR(VLOOKUP($F44,Risk_Assessment!$A:$N,7,FALSE)),"",VLOOKUP($F44,Risk_Assessment!$A:$N,7,FALSE))</f>
        <v/>
      </c>
      <c r="C44" s="7" t="str">
        <f>IF(ISERROR(VLOOKUP($F44,Risk_Assessment!$A:$N,8,FALSE)),"",VLOOKUP($F44,Risk_Assessment!$A:$N,8,FALSE))</f>
        <v/>
      </c>
      <c r="D44" s="7" t="str">
        <f>IF(ISERROR(VLOOKUP($F44,Risk_Assessment!$A:$N,11,FALSE)),"",VLOOKUP($F44,Risk_Assessment!$A:$N,11,FALSE))</f>
        <v/>
      </c>
      <c r="E44" s="7" t="str">
        <f>IF(ISERROR(VLOOKUP($F44,Risk_Assessment!$A:$N,12,FALSE)),"",VLOOKUP($F44,Risk_Assessment!$A:$N,12,FALSE))</f>
        <v/>
      </c>
      <c r="F44" s="9" t="str">
        <f t="shared" si="3"/>
        <v>TBC40</v>
      </c>
      <c r="G44" s="9">
        <f t="shared" si="2"/>
        <v>40</v>
      </c>
    </row>
    <row r="45" spans="1:7" ht="31.5" customHeight="1" x14ac:dyDescent="0.25">
      <c r="A45" s="7" t="str">
        <f>IF(ISERROR(VLOOKUP($F45,Risk_Assessment!$A:$N,13,FALSE)),"",VLOOKUP($F45,Risk_Assessment!$A:$N,13,FALSE))</f>
        <v/>
      </c>
      <c r="B45" s="7" t="str">
        <f>IF(ISERROR(VLOOKUP($F45,Risk_Assessment!$A:$N,7,FALSE)),"",VLOOKUP($F45,Risk_Assessment!$A:$N,7,FALSE))</f>
        <v/>
      </c>
      <c r="C45" s="7" t="str">
        <f>IF(ISERROR(VLOOKUP($F45,Risk_Assessment!$A:$N,8,FALSE)),"",VLOOKUP($F45,Risk_Assessment!$A:$N,8,FALSE))</f>
        <v/>
      </c>
      <c r="D45" s="7" t="str">
        <f>IF(ISERROR(VLOOKUP($F45,Risk_Assessment!$A:$N,11,FALSE)),"",VLOOKUP($F45,Risk_Assessment!$A:$N,11,FALSE))</f>
        <v/>
      </c>
      <c r="E45" s="7" t="str">
        <f>IF(ISERROR(VLOOKUP($F45,Risk_Assessment!$A:$N,12,FALSE)),"",VLOOKUP($F45,Risk_Assessment!$A:$N,12,FALSE))</f>
        <v/>
      </c>
      <c r="F45" s="9" t="str">
        <f t="shared" si="3"/>
        <v>TBC41</v>
      </c>
      <c r="G45" s="9">
        <f t="shared" si="2"/>
        <v>41</v>
      </c>
    </row>
    <row r="46" spans="1:7" ht="31.5" customHeight="1" x14ac:dyDescent="0.25">
      <c r="A46" s="7" t="str">
        <f>IF(ISERROR(VLOOKUP($F46,Risk_Assessment!$A:$N,13,FALSE)),"",VLOOKUP($F46,Risk_Assessment!$A:$N,13,FALSE))</f>
        <v/>
      </c>
      <c r="B46" s="7" t="str">
        <f>IF(ISERROR(VLOOKUP($F46,Risk_Assessment!$A:$N,7,FALSE)),"",VLOOKUP($F46,Risk_Assessment!$A:$N,7,FALSE))</f>
        <v/>
      </c>
      <c r="C46" s="7" t="str">
        <f>IF(ISERROR(VLOOKUP($F46,Risk_Assessment!$A:$N,8,FALSE)),"",VLOOKUP($F46,Risk_Assessment!$A:$N,8,FALSE))</f>
        <v/>
      </c>
      <c r="D46" s="7" t="str">
        <f>IF(ISERROR(VLOOKUP($F46,Risk_Assessment!$A:$N,11,FALSE)),"",VLOOKUP($F46,Risk_Assessment!$A:$N,11,FALSE))</f>
        <v/>
      </c>
      <c r="E46" s="7" t="str">
        <f>IF(ISERROR(VLOOKUP($F46,Risk_Assessment!$A:$N,12,FALSE)),"",VLOOKUP($F46,Risk_Assessment!$A:$N,12,FALSE))</f>
        <v/>
      </c>
      <c r="F46" s="9" t="str">
        <f t="shared" si="3"/>
        <v>TBC42</v>
      </c>
      <c r="G46" s="9">
        <f t="shared" si="2"/>
        <v>42</v>
      </c>
    </row>
    <row r="47" spans="1:7" ht="31.5" customHeight="1" x14ac:dyDescent="0.25">
      <c r="A47" s="7" t="str">
        <f>IF(ISERROR(VLOOKUP($F47,Risk_Assessment!$A:$N,13,FALSE)),"",VLOOKUP($F47,Risk_Assessment!$A:$N,13,FALSE))</f>
        <v/>
      </c>
      <c r="B47" s="7" t="str">
        <f>IF(ISERROR(VLOOKUP($F47,Risk_Assessment!$A:$N,7,FALSE)),"",VLOOKUP($F47,Risk_Assessment!$A:$N,7,FALSE))</f>
        <v/>
      </c>
      <c r="C47" s="7" t="str">
        <f>IF(ISERROR(VLOOKUP($F47,Risk_Assessment!$A:$N,8,FALSE)),"",VLOOKUP($F47,Risk_Assessment!$A:$N,8,FALSE))</f>
        <v/>
      </c>
      <c r="D47" s="7" t="str">
        <f>IF(ISERROR(VLOOKUP($F47,Risk_Assessment!$A:$N,11,FALSE)),"",VLOOKUP($F47,Risk_Assessment!$A:$N,11,FALSE))</f>
        <v/>
      </c>
      <c r="E47" s="7" t="str">
        <f>IF(ISERROR(VLOOKUP($F47,Risk_Assessment!$A:$N,12,FALSE)),"",VLOOKUP($F47,Risk_Assessment!$A:$N,12,FALSE))</f>
        <v/>
      </c>
      <c r="F47" s="9" t="str">
        <f t="shared" si="3"/>
        <v>TBC43</v>
      </c>
      <c r="G47" s="9">
        <f t="shared" si="2"/>
        <v>43</v>
      </c>
    </row>
    <row r="48" spans="1:7" ht="31.5" customHeight="1" x14ac:dyDescent="0.25">
      <c r="A48" s="7" t="str">
        <f>IF(ISERROR(VLOOKUP($F48,Risk_Assessment!$A:$N,13,FALSE)),"",VLOOKUP($F48,Risk_Assessment!$A:$N,13,FALSE))</f>
        <v/>
      </c>
      <c r="B48" s="7" t="str">
        <f>IF(ISERROR(VLOOKUP($F48,Risk_Assessment!$A:$N,7,FALSE)),"",VLOOKUP($F48,Risk_Assessment!$A:$N,7,FALSE))</f>
        <v/>
      </c>
      <c r="C48" s="7" t="str">
        <f>IF(ISERROR(VLOOKUP($F48,Risk_Assessment!$A:$N,8,FALSE)),"",VLOOKUP($F48,Risk_Assessment!$A:$N,8,FALSE))</f>
        <v/>
      </c>
      <c r="D48" s="7" t="str">
        <f>IF(ISERROR(VLOOKUP($F48,Risk_Assessment!$A:$N,11,FALSE)),"",VLOOKUP($F48,Risk_Assessment!$A:$N,11,FALSE))</f>
        <v/>
      </c>
      <c r="E48" s="7" t="str">
        <f>IF(ISERROR(VLOOKUP($F48,Risk_Assessment!$A:$N,12,FALSE)),"",VLOOKUP($F48,Risk_Assessment!$A:$N,12,FALSE))</f>
        <v/>
      </c>
      <c r="F48" s="9" t="str">
        <f t="shared" si="3"/>
        <v>TBC44</v>
      </c>
      <c r="G48" s="9">
        <f t="shared" si="2"/>
        <v>44</v>
      </c>
    </row>
    <row r="49" spans="1:7" ht="31.5" customHeight="1" x14ac:dyDescent="0.25">
      <c r="A49" s="7" t="str">
        <f>IF(ISERROR(VLOOKUP($F49,Risk_Assessment!$A:$N,13,FALSE)),"",VLOOKUP($F49,Risk_Assessment!$A:$N,13,FALSE))</f>
        <v/>
      </c>
      <c r="B49" s="7" t="str">
        <f>IF(ISERROR(VLOOKUP($F49,Risk_Assessment!$A:$N,7,FALSE)),"",VLOOKUP($F49,Risk_Assessment!$A:$N,7,FALSE))</f>
        <v/>
      </c>
      <c r="C49" s="7" t="str">
        <f>IF(ISERROR(VLOOKUP($F49,Risk_Assessment!$A:$N,8,FALSE)),"",VLOOKUP($F49,Risk_Assessment!$A:$N,8,FALSE))</f>
        <v/>
      </c>
      <c r="D49" s="7" t="str">
        <f>IF(ISERROR(VLOOKUP($F49,Risk_Assessment!$A:$N,11,FALSE)),"",VLOOKUP($F49,Risk_Assessment!$A:$N,11,FALSE))</f>
        <v/>
      </c>
      <c r="E49" s="7" t="str">
        <f>IF(ISERROR(VLOOKUP($F49,Risk_Assessment!$A:$N,12,FALSE)),"",VLOOKUP($F49,Risk_Assessment!$A:$N,12,FALSE))</f>
        <v/>
      </c>
      <c r="F49" s="9" t="str">
        <f t="shared" si="3"/>
        <v>TBC45</v>
      </c>
      <c r="G49" s="9">
        <f t="shared" si="2"/>
        <v>45</v>
      </c>
    </row>
    <row r="50" spans="1:7" ht="31.5" customHeight="1" x14ac:dyDescent="0.25">
      <c r="A50" s="7" t="str">
        <f>IF(ISERROR(VLOOKUP($F50,Risk_Assessment!$A:$N,13,FALSE)),"",VLOOKUP($F50,Risk_Assessment!$A:$N,13,FALSE))</f>
        <v/>
      </c>
      <c r="B50" s="7" t="str">
        <f>IF(ISERROR(VLOOKUP($F50,Risk_Assessment!$A:$N,7,FALSE)),"",VLOOKUP($F50,Risk_Assessment!$A:$N,7,FALSE))</f>
        <v/>
      </c>
      <c r="C50" s="7" t="str">
        <f>IF(ISERROR(VLOOKUP($F50,Risk_Assessment!$A:$N,8,FALSE)),"",VLOOKUP($F50,Risk_Assessment!$A:$N,8,FALSE))</f>
        <v/>
      </c>
      <c r="D50" s="7" t="str">
        <f>IF(ISERROR(VLOOKUP($F50,Risk_Assessment!$A:$N,11,FALSE)),"",VLOOKUP($F50,Risk_Assessment!$A:$N,11,FALSE))</f>
        <v/>
      </c>
      <c r="E50" s="7" t="str">
        <f>IF(ISERROR(VLOOKUP($F50,Risk_Assessment!$A:$N,12,FALSE)),"",VLOOKUP($F50,Risk_Assessment!$A:$N,12,FALSE))</f>
        <v/>
      </c>
      <c r="F50" s="9" t="str">
        <f t="shared" si="3"/>
        <v>TBC46</v>
      </c>
      <c r="G50" s="9">
        <f t="shared" si="2"/>
        <v>46</v>
      </c>
    </row>
    <row r="51" spans="1:7" ht="31.5" customHeight="1" x14ac:dyDescent="0.25">
      <c r="A51" s="7" t="str">
        <f>IF(ISERROR(VLOOKUP($F51,Risk_Assessment!$A:$N,13,FALSE)),"",VLOOKUP($F51,Risk_Assessment!$A:$N,13,FALSE))</f>
        <v/>
      </c>
      <c r="B51" s="7" t="str">
        <f>IF(ISERROR(VLOOKUP($F51,Risk_Assessment!$A:$N,7,FALSE)),"",VLOOKUP($F51,Risk_Assessment!$A:$N,7,FALSE))</f>
        <v/>
      </c>
      <c r="C51" s="7" t="str">
        <f>IF(ISERROR(VLOOKUP($F51,Risk_Assessment!$A:$N,8,FALSE)),"",VLOOKUP($F51,Risk_Assessment!$A:$N,8,FALSE))</f>
        <v/>
      </c>
      <c r="D51" s="7" t="str">
        <f>IF(ISERROR(VLOOKUP($F51,Risk_Assessment!$A:$N,11,FALSE)),"",VLOOKUP($F51,Risk_Assessment!$A:$N,11,FALSE))</f>
        <v/>
      </c>
      <c r="E51" s="7" t="str">
        <f>IF(ISERROR(VLOOKUP($F51,Risk_Assessment!$A:$N,12,FALSE)),"",VLOOKUP($F51,Risk_Assessment!$A:$N,12,FALSE))</f>
        <v/>
      </c>
      <c r="F51" s="9" t="str">
        <f t="shared" si="3"/>
        <v>TBC47</v>
      </c>
      <c r="G51" s="9">
        <f t="shared" si="2"/>
        <v>47</v>
      </c>
    </row>
    <row r="52" spans="1:7" ht="31.5" customHeight="1" x14ac:dyDescent="0.25">
      <c r="A52" s="7" t="str">
        <f>IF(ISERROR(VLOOKUP($F52,Risk_Assessment!$A:$N,13,FALSE)),"",VLOOKUP($F52,Risk_Assessment!$A:$N,13,FALSE))</f>
        <v/>
      </c>
      <c r="B52" s="7" t="str">
        <f>IF(ISERROR(VLOOKUP($F52,Risk_Assessment!$A:$N,7,FALSE)),"",VLOOKUP($F52,Risk_Assessment!$A:$N,7,FALSE))</f>
        <v/>
      </c>
      <c r="C52" s="7" t="str">
        <f>IF(ISERROR(VLOOKUP($F52,Risk_Assessment!$A:$N,8,FALSE)),"",VLOOKUP($F52,Risk_Assessment!$A:$N,8,FALSE))</f>
        <v/>
      </c>
      <c r="D52" s="7" t="str">
        <f>IF(ISERROR(VLOOKUP($F52,Risk_Assessment!$A:$N,11,FALSE)),"",VLOOKUP($F52,Risk_Assessment!$A:$N,11,FALSE))</f>
        <v/>
      </c>
      <c r="E52" s="7" t="str">
        <f>IF(ISERROR(VLOOKUP($F52,Risk_Assessment!$A:$N,12,FALSE)),"",VLOOKUP($F52,Risk_Assessment!$A:$N,12,FALSE))</f>
        <v/>
      </c>
      <c r="F52" s="9" t="str">
        <f t="shared" si="3"/>
        <v>TBC48</v>
      </c>
      <c r="G52" s="9">
        <f t="shared" si="2"/>
        <v>48</v>
      </c>
    </row>
    <row r="53" spans="1:7" ht="31.5" customHeight="1" x14ac:dyDescent="0.25">
      <c r="A53" s="7" t="str">
        <f>IF(ISERROR(VLOOKUP($F53,Risk_Assessment!$A:$N,13,FALSE)),"",VLOOKUP($F53,Risk_Assessment!$A:$N,13,FALSE))</f>
        <v/>
      </c>
      <c r="B53" s="7" t="str">
        <f>IF(ISERROR(VLOOKUP($F53,Risk_Assessment!$A:$N,7,FALSE)),"",VLOOKUP($F53,Risk_Assessment!$A:$N,7,FALSE))</f>
        <v/>
      </c>
      <c r="C53" s="7" t="str">
        <f>IF(ISERROR(VLOOKUP($F53,Risk_Assessment!$A:$N,8,FALSE)),"",VLOOKUP($F53,Risk_Assessment!$A:$N,8,FALSE))</f>
        <v/>
      </c>
      <c r="D53" s="7" t="str">
        <f>IF(ISERROR(VLOOKUP($F53,Risk_Assessment!$A:$N,11,FALSE)),"",VLOOKUP($F53,Risk_Assessment!$A:$N,11,FALSE))</f>
        <v/>
      </c>
      <c r="E53" s="7" t="str">
        <f>IF(ISERROR(VLOOKUP($F53,Risk_Assessment!$A:$N,12,FALSE)),"",VLOOKUP($F53,Risk_Assessment!$A:$N,12,FALSE))</f>
        <v/>
      </c>
      <c r="F53" s="9" t="str">
        <f t="shared" si="3"/>
        <v>TBC49</v>
      </c>
      <c r="G53" s="9">
        <f t="shared" si="2"/>
        <v>49</v>
      </c>
    </row>
    <row r="54" spans="1:7" ht="31.5" customHeight="1" x14ac:dyDescent="0.25">
      <c r="A54" s="7" t="str">
        <f>IF(ISERROR(VLOOKUP($F54,Risk_Assessment!$A:$N,13,FALSE)),"",VLOOKUP($F54,Risk_Assessment!$A:$N,13,FALSE))</f>
        <v/>
      </c>
      <c r="B54" s="7" t="str">
        <f>IF(ISERROR(VLOOKUP($F54,Risk_Assessment!$A:$N,7,FALSE)),"",VLOOKUP($F54,Risk_Assessment!$A:$N,7,FALSE))</f>
        <v/>
      </c>
      <c r="C54" s="7" t="str">
        <f>IF(ISERROR(VLOOKUP($F54,Risk_Assessment!$A:$N,8,FALSE)),"",VLOOKUP($F54,Risk_Assessment!$A:$N,8,FALSE))</f>
        <v/>
      </c>
      <c r="D54" s="7" t="str">
        <f>IF(ISERROR(VLOOKUP($F54,Risk_Assessment!$A:$N,11,FALSE)),"",VLOOKUP($F54,Risk_Assessment!$A:$N,11,FALSE))</f>
        <v/>
      </c>
      <c r="E54" s="7" t="str">
        <f>IF(ISERROR(VLOOKUP($F54,Risk_Assessment!$A:$N,12,FALSE)),"",VLOOKUP($F54,Risk_Assessment!$A:$N,12,FALSE))</f>
        <v/>
      </c>
      <c r="F54" s="9" t="str">
        <f t="shared" si="3"/>
        <v>TBC50</v>
      </c>
      <c r="G54" s="9">
        <f t="shared" si="2"/>
        <v>50</v>
      </c>
    </row>
    <row r="55" spans="1:7" ht="31.5" customHeight="1" x14ac:dyDescent="0.25">
      <c r="A55" s="7" t="str">
        <f>IF(ISERROR(VLOOKUP($F55,Risk_Assessment!$A:$N,13,FALSE)),"",VLOOKUP($F55,Risk_Assessment!$A:$N,13,FALSE))</f>
        <v/>
      </c>
      <c r="B55" s="7" t="str">
        <f>IF(ISERROR(VLOOKUP($F55,Risk_Assessment!$A:$N,7,FALSE)),"",VLOOKUP($F55,Risk_Assessment!$A:$N,7,FALSE))</f>
        <v/>
      </c>
      <c r="C55" s="7" t="str">
        <f>IF(ISERROR(VLOOKUP($F55,Risk_Assessment!$A:$N,8,FALSE)),"",VLOOKUP($F55,Risk_Assessment!$A:$N,8,FALSE))</f>
        <v/>
      </c>
      <c r="D55" s="7" t="str">
        <f>IF(ISERROR(VLOOKUP($F55,Risk_Assessment!$A:$N,11,FALSE)),"",VLOOKUP($F55,Risk_Assessment!$A:$N,11,FALSE))</f>
        <v/>
      </c>
      <c r="E55" s="7" t="str">
        <f>IF(ISERROR(VLOOKUP($F55,Risk_Assessment!$A:$N,12,FALSE)),"",VLOOKUP($F55,Risk_Assessment!$A:$N,12,FALSE))</f>
        <v/>
      </c>
      <c r="F55" s="9" t="str">
        <f t="shared" si="3"/>
        <v>TBC51</v>
      </c>
      <c r="G55" s="9">
        <f t="shared" si="2"/>
        <v>51</v>
      </c>
    </row>
    <row r="56" spans="1:7" ht="31.5" customHeight="1" x14ac:dyDescent="0.25">
      <c r="A56" s="7" t="str">
        <f>IF(ISERROR(VLOOKUP($F56,Risk_Assessment!$A:$N,13,FALSE)),"",VLOOKUP($F56,Risk_Assessment!$A:$N,13,FALSE))</f>
        <v/>
      </c>
      <c r="B56" s="7" t="str">
        <f>IF(ISERROR(VLOOKUP($F56,Risk_Assessment!$A:$N,7,FALSE)),"",VLOOKUP($F56,Risk_Assessment!$A:$N,7,FALSE))</f>
        <v/>
      </c>
      <c r="C56" s="7" t="str">
        <f>IF(ISERROR(VLOOKUP($F56,Risk_Assessment!$A:$N,8,FALSE)),"",VLOOKUP($F56,Risk_Assessment!$A:$N,8,FALSE))</f>
        <v/>
      </c>
      <c r="D56" s="7" t="str">
        <f>IF(ISERROR(VLOOKUP($F56,Risk_Assessment!$A:$N,11,FALSE)),"",VLOOKUP($F56,Risk_Assessment!$A:$N,11,FALSE))</f>
        <v/>
      </c>
      <c r="E56" s="7" t="str">
        <f>IF(ISERROR(VLOOKUP($F56,Risk_Assessment!$A:$N,12,FALSE)),"",VLOOKUP($F56,Risk_Assessment!$A:$N,12,FALSE))</f>
        <v/>
      </c>
      <c r="F56" s="9" t="str">
        <f t="shared" si="3"/>
        <v>TBC52</v>
      </c>
      <c r="G56" s="9">
        <f t="shared" si="2"/>
        <v>52</v>
      </c>
    </row>
    <row r="57" spans="1:7" ht="31.5" customHeight="1" x14ac:dyDescent="0.25">
      <c r="A57" s="7" t="str">
        <f>IF(ISERROR(VLOOKUP($F57,Risk_Assessment!$A:$N,13,FALSE)),"",VLOOKUP($F57,Risk_Assessment!$A:$N,13,FALSE))</f>
        <v/>
      </c>
      <c r="B57" s="7" t="str">
        <f>IF(ISERROR(VLOOKUP($F57,Risk_Assessment!$A:$N,7,FALSE)),"",VLOOKUP($F57,Risk_Assessment!$A:$N,7,FALSE))</f>
        <v/>
      </c>
      <c r="C57" s="7" t="str">
        <f>IF(ISERROR(VLOOKUP($F57,Risk_Assessment!$A:$N,8,FALSE)),"",VLOOKUP($F57,Risk_Assessment!$A:$N,8,FALSE))</f>
        <v/>
      </c>
      <c r="D57" s="7" t="str">
        <f>IF(ISERROR(VLOOKUP($F57,Risk_Assessment!$A:$N,11,FALSE)),"",VLOOKUP($F57,Risk_Assessment!$A:$N,11,FALSE))</f>
        <v/>
      </c>
      <c r="E57" s="7" t="str">
        <f>IF(ISERROR(VLOOKUP($F57,Risk_Assessment!$A:$N,12,FALSE)),"",VLOOKUP($F57,Risk_Assessment!$A:$N,12,FALSE))</f>
        <v/>
      </c>
      <c r="F57" s="9" t="str">
        <f t="shared" si="3"/>
        <v>TBC53</v>
      </c>
      <c r="G57" s="9">
        <f t="shared" si="2"/>
        <v>53</v>
      </c>
    </row>
    <row r="58" spans="1:7" ht="31.5" customHeight="1" x14ac:dyDescent="0.25">
      <c r="A58" s="7" t="str">
        <f>IF(ISERROR(VLOOKUP($F58,Risk_Assessment!$A:$N,13,FALSE)),"",VLOOKUP($F58,Risk_Assessment!$A:$N,13,FALSE))</f>
        <v/>
      </c>
      <c r="B58" s="7" t="str">
        <f>IF(ISERROR(VLOOKUP($F58,Risk_Assessment!$A:$N,7,FALSE)),"",VLOOKUP($F58,Risk_Assessment!$A:$N,7,FALSE))</f>
        <v/>
      </c>
      <c r="C58" s="7" t="str">
        <f>IF(ISERROR(VLOOKUP($F58,Risk_Assessment!$A:$N,8,FALSE)),"",VLOOKUP($F58,Risk_Assessment!$A:$N,8,FALSE))</f>
        <v/>
      </c>
      <c r="D58" s="7" t="str">
        <f>IF(ISERROR(VLOOKUP($F58,Risk_Assessment!$A:$N,11,FALSE)),"",VLOOKUP($F58,Risk_Assessment!$A:$N,11,FALSE))</f>
        <v/>
      </c>
      <c r="E58" s="7" t="str">
        <f>IF(ISERROR(VLOOKUP($F58,Risk_Assessment!$A:$N,12,FALSE)),"",VLOOKUP($F58,Risk_Assessment!$A:$N,12,FALSE))</f>
        <v/>
      </c>
      <c r="F58" s="9" t="str">
        <f t="shared" si="3"/>
        <v>TBC54</v>
      </c>
      <c r="G58" s="9">
        <f t="shared" si="2"/>
        <v>54</v>
      </c>
    </row>
    <row r="59" spans="1:7" ht="31.5" customHeight="1" x14ac:dyDescent="0.25">
      <c r="A59" s="7" t="str">
        <f>IF(ISERROR(VLOOKUP($F59,Risk_Assessment!$A:$N,13,FALSE)),"",VLOOKUP($F59,Risk_Assessment!$A:$N,13,FALSE))</f>
        <v/>
      </c>
      <c r="B59" s="7" t="str">
        <f>IF(ISERROR(VLOOKUP($F59,Risk_Assessment!$A:$N,7,FALSE)),"",VLOOKUP($F59,Risk_Assessment!$A:$N,7,FALSE))</f>
        <v/>
      </c>
      <c r="C59" s="7" t="str">
        <f>IF(ISERROR(VLOOKUP($F59,Risk_Assessment!$A:$N,8,FALSE)),"",VLOOKUP($F59,Risk_Assessment!$A:$N,8,FALSE))</f>
        <v/>
      </c>
      <c r="D59" s="7" t="str">
        <f>IF(ISERROR(VLOOKUP($F59,Risk_Assessment!$A:$N,11,FALSE)),"",VLOOKUP($F59,Risk_Assessment!$A:$N,11,FALSE))</f>
        <v/>
      </c>
      <c r="E59" s="7" t="str">
        <f>IF(ISERROR(VLOOKUP($F59,Risk_Assessment!$A:$N,12,FALSE)),"",VLOOKUP($F59,Risk_Assessment!$A:$N,12,FALSE))</f>
        <v/>
      </c>
      <c r="F59" s="9" t="str">
        <f t="shared" si="3"/>
        <v>TBC55</v>
      </c>
      <c r="G59" s="9">
        <f t="shared" si="2"/>
        <v>55</v>
      </c>
    </row>
    <row r="60" spans="1:7" ht="31.5" customHeight="1" x14ac:dyDescent="0.25">
      <c r="A60" s="7" t="str">
        <f>IF(ISERROR(VLOOKUP($F60,Risk_Assessment!$A:$N,13,FALSE)),"",VLOOKUP($F60,Risk_Assessment!$A:$N,13,FALSE))</f>
        <v/>
      </c>
      <c r="B60" s="7" t="str">
        <f>IF(ISERROR(VLOOKUP($F60,Risk_Assessment!$A:$N,7,FALSE)),"",VLOOKUP($F60,Risk_Assessment!$A:$N,7,FALSE))</f>
        <v/>
      </c>
      <c r="C60" s="7" t="str">
        <f>IF(ISERROR(VLOOKUP($F60,Risk_Assessment!$A:$N,8,FALSE)),"",VLOOKUP($F60,Risk_Assessment!$A:$N,8,FALSE))</f>
        <v/>
      </c>
      <c r="D60" s="7" t="str">
        <f>IF(ISERROR(VLOOKUP($F60,Risk_Assessment!$A:$N,11,FALSE)),"",VLOOKUP($F60,Risk_Assessment!$A:$N,11,FALSE))</f>
        <v/>
      </c>
      <c r="E60" s="7" t="str">
        <f>IF(ISERROR(VLOOKUP($F60,Risk_Assessment!$A:$N,12,FALSE)),"",VLOOKUP($F60,Risk_Assessment!$A:$N,12,FALSE))</f>
        <v/>
      </c>
      <c r="F60" s="9" t="str">
        <f t="shared" si="3"/>
        <v>TBC56</v>
      </c>
      <c r="G60" s="9">
        <f t="shared" si="2"/>
        <v>56</v>
      </c>
    </row>
    <row r="61" spans="1:7" ht="31.5" customHeight="1" x14ac:dyDescent="0.25">
      <c r="A61" s="7" t="str">
        <f>IF(ISERROR(VLOOKUP($F61,Risk_Assessment!$A:$N,13,FALSE)),"",VLOOKUP($F61,Risk_Assessment!$A:$N,13,FALSE))</f>
        <v/>
      </c>
      <c r="B61" s="7" t="str">
        <f>IF(ISERROR(VLOOKUP($F61,Risk_Assessment!$A:$N,7,FALSE)),"",VLOOKUP($F61,Risk_Assessment!$A:$N,7,FALSE))</f>
        <v/>
      </c>
      <c r="C61" s="7" t="str">
        <f>IF(ISERROR(VLOOKUP($F61,Risk_Assessment!$A:$N,8,FALSE)),"",VLOOKUP($F61,Risk_Assessment!$A:$N,8,FALSE))</f>
        <v/>
      </c>
      <c r="D61" s="7" t="str">
        <f>IF(ISERROR(VLOOKUP($F61,Risk_Assessment!$A:$N,11,FALSE)),"",VLOOKUP($F61,Risk_Assessment!$A:$N,11,FALSE))</f>
        <v/>
      </c>
      <c r="E61" s="7" t="str">
        <f>IF(ISERROR(VLOOKUP($F61,Risk_Assessment!$A:$N,12,FALSE)),"",VLOOKUP($F61,Risk_Assessment!$A:$N,12,FALSE))</f>
        <v/>
      </c>
      <c r="F61" s="9" t="str">
        <f t="shared" si="3"/>
        <v>TBC57</v>
      </c>
      <c r="G61" s="9">
        <f t="shared" si="2"/>
        <v>57</v>
      </c>
    </row>
    <row r="62" spans="1:7" ht="31.5" customHeight="1" x14ac:dyDescent="0.25">
      <c r="A62" s="7" t="str">
        <f>IF(ISERROR(VLOOKUP($F62,Risk_Assessment!$A:$N,13,FALSE)),"",VLOOKUP($F62,Risk_Assessment!$A:$N,13,FALSE))</f>
        <v/>
      </c>
      <c r="B62" s="7" t="str">
        <f>IF(ISERROR(VLOOKUP($F62,Risk_Assessment!$A:$N,7,FALSE)),"",VLOOKUP($F62,Risk_Assessment!$A:$N,7,FALSE))</f>
        <v/>
      </c>
      <c r="C62" s="7" t="str">
        <f>IF(ISERROR(VLOOKUP($F62,Risk_Assessment!$A:$N,8,FALSE)),"",VLOOKUP($F62,Risk_Assessment!$A:$N,8,FALSE))</f>
        <v/>
      </c>
      <c r="D62" s="7" t="str">
        <f>IF(ISERROR(VLOOKUP($F62,Risk_Assessment!$A:$N,11,FALSE)),"",VLOOKUP($F62,Risk_Assessment!$A:$N,11,FALSE))</f>
        <v/>
      </c>
      <c r="E62" s="7" t="str">
        <f>IF(ISERROR(VLOOKUP($F62,Risk_Assessment!$A:$N,12,FALSE)),"",VLOOKUP($F62,Risk_Assessment!$A:$N,12,FALSE))</f>
        <v/>
      </c>
      <c r="F62" s="9" t="str">
        <f t="shared" si="3"/>
        <v>TBC58</v>
      </c>
      <c r="G62" s="9">
        <f t="shared" si="2"/>
        <v>58</v>
      </c>
    </row>
    <row r="63" spans="1:7" ht="31.5" customHeight="1" x14ac:dyDescent="0.25">
      <c r="A63" s="7" t="str">
        <f>IF(ISERROR(VLOOKUP($F63,Risk_Assessment!$A:$N,13,FALSE)),"",VLOOKUP($F63,Risk_Assessment!$A:$N,13,FALSE))</f>
        <v/>
      </c>
      <c r="B63" s="7" t="str">
        <f>IF(ISERROR(VLOOKUP($F63,Risk_Assessment!$A:$N,7,FALSE)),"",VLOOKUP($F63,Risk_Assessment!$A:$N,7,FALSE))</f>
        <v/>
      </c>
      <c r="C63" s="7" t="str">
        <f>IF(ISERROR(VLOOKUP($F63,Risk_Assessment!$A:$N,8,FALSE)),"",VLOOKUP($F63,Risk_Assessment!$A:$N,8,FALSE))</f>
        <v/>
      </c>
      <c r="D63" s="7" t="str">
        <f>IF(ISERROR(VLOOKUP($F63,Risk_Assessment!$A:$N,11,FALSE)),"",VLOOKUP($F63,Risk_Assessment!$A:$N,11,FALSE))</f>
        <v/>
      </c>
      <c r="E63" s="7" t="str">
        <f>IF(ISERROR(VLOOKUP($F63,Risk_Assessment!$A:$N,12,FALSE)),"",VLOOKUP($F63,Risk_Assessment!$A:$N,12,FALSE))</f>
        <v/>
      </c>
      <c r="F63" s="9" t="str">
        <f t="shared" si="3"/>
        <v>TBC59</v>
      </c>
      <c r="G63" s="9">
        <f t="shared" si="2"/>
        <v>59</v>
      </c>
    </row>
    <row r="64" spans="1:7" ht="31.5" customHeight="1" x14ac:dyDescent="0.25">
      <c r="A64" s="7" t="str">
        <f>IF(ISERROR(VLOOKUP($F64,Risk_Assessment!$A:$N,13,FALSE)),"",VLOOKUP($F64,Risk_Assessment!$A:$N,13,FALSE))</f>
        <v/>
      </c>
      <c r="B64" s="7" t="str">
        <f>IF(ISERROR(VLOOKUP($F64,Risk_Assessment!$A:$N,7,FALSE)),"",VLOOKUP($F64,Risk_Assessment!$A:$N,7,FALSE))</f>
        <v/>
      </c>
      <c r="C64" s="7" t="str">
        <f>IF(ISERROR(VLOOKUP($F64,Risk_Assessment!$A:$N,8,FALSE)),"",VLOOKUP($F64,Risk_Assessment!$A:$N,8,FALSE))</f>
        <v/>
      </c>
      <c r="D64" s="7" t="str">
        <f>IF(ISERROR(VLOOKUP($F64,Risk_Assessment!$A:$N,11,FALSE)),"",VLOOKUP($F64,Risk_Assessment!$A:$N,11,FALSE))</f>
        <v/>
      </c>
      <c r="E64" s="7" t="str">
        <f>IF(ISERROR(VLOOKUP($F64,Risk_Assessment!$A:$N,12,FALSE)),"",VLOOKUP($F64,Risk_Assessment!$A:$N,12,FALSE))</f>
        <v/>
      </c>
      <c r="F64" s="9" t="str">
        <f t="shared" si="3"/>
        <v>TBC60</v>
      </c>
      <c r="G64" s="9">
        <f t="shared" si="2"/>
        <v>60</v>
      </c>
    </row>
    <row r="65" spans="1:7" ht="31.5" customHeight="1" x14ac:dyDescent="0.25">
      <c r="A65" s="7" t="str">
        <f>IF(ISERROR(VLOOKUP($F65,Risk_Assessment!$A:$N,13,FALSE)),"",VLOOKUP($F65,Risk_Assessment!$A:$N,13,FALSE))</f>
        <v/>
      </c>
      <c r="B65" s="7" t="str">
        <f>IF(ISERROR(VLOOKUP($F65,Risk_Assessment!$A:$N,7,FALSE)),"",VLOOKUP($F65,Risk_Assessment!$A:$N,7,FALSE))</f>
        <v/>
      </c>
      <c r="C65" s="7" t="str">
        <f>IF(ISERROR(VLOOKUP($F65,Risk_Assessment!$A:$N,8,FALSE)),"",VLOOKUP($F65,Risk_Assessment!$A:$N,8,FALSE))</f>
        <v/>
      </c>
      <c r="D65" s="7" t="str">
        <f>IF(ISERROR(VLOOKUP($F65,Risk_Assessment!$A:$N,11,FALSE)),"",VLOOKUP($F65,Risk_Assessment!$A:$N,11,FALSE))</f>
        <v/>
      </c>
      <c r="E65" s="7" t="str">
        <f>IF(ISERROR(VLOOKUP($F65,Risk_Assessment!$A:$N,12,FALSE)),"",VLOOKUP($F65,Risk_Assessment!$A:$N,12,FALSE))</f>
        <v/>
      </c>
      <c r="F65" s="9" t="str">
        <f t="shared" si="3"/>
        <v>TBC61</v>
      </c>
      <c r="G65" s="9">
        <f t="shared" si="2"/>
        <v>61</v>
      </c>
    </row>
    <row r="66" spans="1:7" ht="31.5" customHeight="1" x14ac:dyDescent="0.25">
      <c r="A66" s="7" t="str">
        <f>IF(ISERROR(VLOOKUP($F66,Risk_Assessment!$A:$N,13,FALSE)),"",VLOOKUP($F66,Risk_Assessment!$A:$N,13,FALSE))</f>
        <v/>
      </c>
      <c r="B66" s="7" t="str">
        <f>IF(ISERROR(VLOOKUP($F66,Risk_Assessment!$A:$N,7,FALSE)),"",VLOOKUP($F66,Risk_Assessment!$A:$N,7,FALSE))</f>
        <v/>
      </c>
      <c r="C66" s="7" t="str">
        <f>IF(ISERROR(VLOOKUP($F66,Risk_Assessment!$A:$N,8,FALSE)),"",VLOOKUP($F66,Risk_Assessment!$A:$N,8,FALSE))</f>
        <v/>
      </c>
      <c r="D66" s="7" t="str">
        <f>IF(ISERROR(VLOOKUP($F66,Risk_Assessment!$A:$N,11,FALSE)),"",VLOOKUP($F66,Risk_Assessment!$A:$N,11,FALSE))</f>
        <v/>
      </c>
      <c r="E66" s="7" t="str">
        <f>IF(ISERROR(VLOOKUP($F66,Risk_Assessment!$A:$N,12,FALSE)),"",VLOOKUP($F66,Risk_Assessment!$A:$N,12,FALSE))</f>
        <v/>
      </c>
      <c r="F66" s="9" t="str">
        <f t="shared" si="3"/>
        <v>TBC62</v>
      </c>
      <c r="G66" s="9">
        <f t="shared" si="2"/>
        <v>62</v>
      </c>
    </row>
    <row r="67" spans="1:7" ht="31.5" customHeight="1" x14ac:dyDescent="0.25">
      <c r="A67" s="7" t="str">
        <f>IF(ISERROR(VLOOKUP($F67,Risk_Assessment!$A:$N,13,FALSE)),"",VLOOKUP($F67,Risk_Assessment!$A:$N,13,FALSE))</f>
        <v/>
      </c>
      <c r="B67" s="7" t="str">
        <f>IF(ISERROR(VLOOKUP($F67,Risk_Assessment!$A:$N,7,FALSE)),"",VLOOKUP($F67,Risk_Assessment!$A:$N,7,FALSE))</f>
        <v/>
      </c>
      <c r="C67" s="7" t="str">
        <f>IF(ISERROR(VLOOKUP($F67,Risk_Assessment!$A:$N,8,FALSE)),"",VLOOKUP($F67,Risk_Assessment!$A:$N,8,FALSE))</f>
        <v/>
      </c>
      <c r="D67" s="7" t="str">
        <f>IF(ISERROR(VLOOKUP($F67,Risk_Assessment!$A:$N,11,FALSE)),"",VLOOKUP($F67,Risk_Assessment!$A:$N,11,FALSE))</f>
        <v/>
      </c>
      <c r="E67" s="7" t="str">
        <f>IF(ISERROR(VLOOKUP($F67,Risk_Assessment!$A:$N,12,FALSE)),"",VLOOKUP($F67,Risk_Assessment!$A:$N,12,FALSE))</f>
        <v/>
      </c>
      <c r="F67" s="9" t="str">
        <f t="shared" si="3"/>
        <v>TBC63</v>
      </c>
      <c r="G67" s="9">
        <f t="shared" si="2"/>
        <v>63</v>
      </c>
    </row>
    <row r="68" spans="1:7" ht="31.5" customHeight="1" x14ac:dyDescent="0.25">
      <c r="A68" s="7" t="str">
        <f>IF(ISERROR(VLOOKUP($F68,Risk_Assessment!$A:$N,13,FALSE)),"",VLOOKUP($F68,Risk_Assessment!$A:$N,13,FALSE))</f>
        <v/>
      </c>
      <c r="B68" s="7" t="str">
        <f>IF(ISERROR(VLOOKUP($F68,Risk_Assessment!$A:$N,7,FALSE)),"",VLOOKUP($F68,Risk_Assessment!$A:$N,7,FALSE))</f>
        <v/>
      </c>
      <c r="C68" s="7" t="str">
        <f>IF(ISERROR(VLOOKUP($F68,Risk_Assessment!$A:$N,8,FALSE)),"",VLOOKUP($F68,Risk_Assessment!$A:$N,8,FALSE))</f>
        <v/>
      </c>
      <c r="D68" s="7" t="str">
        <f>IF(ISERROR(VLOOKUP($F68,Risk_Assessment!$A:$N,11,FALSE)),"",VLOOKUP($F68,Risk_Assessment!$A:$N,11,FALSE))</f>
        <v/>
      </c>
      <c r="E68" s="7" t="str">
        <f>IF(ISERROR(VLOOKUP($F68,Risk_Assessment!$A:$N,12,FALSE)),"",VLOOKUP($F68,Risk_Assessment!$A:$N,12,FALSE))</f>
        <v/>
      </c>
      <c r="F68" s="9" t="str">
        <f t="shared" si="3"/>
        <v>TBC64</v>
      </c>
      <c r="G68" s="9">
        <f t="shared" si="2"/>
        <v>64</v>
      </c>
    </row>
    <row r="69" spans="1:7" ht="31.5" customHeight="1" x14ac:dyDescent="0.25">
      <c r="A69" s="7" t="str">
        <f>IF(ISERROR(VLOOKUP($F69,Risk_Assessment!$A:$N,13,FALSE)),"",VLOOKUP($F69,Risk_Assessment!$A:$N,13,FALSE))</f>
        <v/>
      </c>
      <c r="B69" s="7" t="str">
        <f>IF(ISERROR(VLOOKUP($F69,Risk_Assessment!$A:$N,7,FALSE)),"",VLOOKUP($F69,Risk_Assessment!$A:$N,7,FALSE))</f>
        <v/>
      </c>
      <c r="C69" s="7" t="str">
        <f>IF(ISERROR(VLOOKUP($F69,Risk_Assessment!$A:$N,8,FALSE)),"",VLOOKUP($F69,Risk_Assessment!$A:$N,8,FALSE))</f>
        <v/>
      </c>
      <c r="D69" s="7" t="str">
        <f>IF(ISERROR(VLOOKUP($F69,Risk_Assessment!$A:$N,11,FALSE)),"",VLOOKUP($F69,Risk_Assessment!$A:$N,11,FALSE))</f>
        <v/>
      </c>
      <c r="E69" s="7" t="str">
        <f>IF(ISERROR(VLOOKUP($F69,Risk_Assessment!$A:$N,12,FALSE)),"",VLOOKUP($F69,Risk_Assessment!$A:$N,12,FALSE))</f>
        <v/>
      </c>
      <c r="F69" s="9" t="str">
        <f t="shared" ref="F69:F100" si="4">CONCATENATE($B$2,G69)</f>
        <v>TBC65</v>
      </c>
      <c r="G69" s="9">
        <f t="shared" si="2"/>
        <v>65</v>
      </c>
    </row>
    <row r="70" spans="1:7" ht="31.5" customHeight="1" x14ac:dyDescent="0.25">
      <c r="A70" s="7" t="str">
        <f>IF(ISERROR(VLOOKUP($F70,Risk_Assessment!$A:$N,13,FALSE)),"",VLOOKUP($F70,Risk_Assessment!$A:$N,13,FALSE))</f>
        <v/>
      </c>
      <c r="B70" s="7" t="str">
        <f>IF(ISERROR(VLOOKUP($F70,Risk_Assessment!$A:$N,7,FALSE)),"",VLOOKUP($F70,Risk_Assessment!$A:$N,7,FALSE))</f>
        <v/>
      </c>
      <c r="C70" s="7" t="str">
        <f>IF(ISERROR(VLOOKUP($F70,Risk_Assessment!$A:$N,8,FALSE)),"",VLOOKUP($F70,Risk_Assessment!$A:$N,8,FALSE))</f>
        <v/>
      </c>
      <c r="D70" s="7" t="str">
        <f>IF(ISERROR(VLOOKUP($F70,Risk_Assessment!$A:$N,11,FALSE)),"",VLOOKUP($F70,Risk_Assessment!$A:$N,11,FALSE))</f>
        <v/>
      </c>
      <c r="E70" s="7" t="str">
        <f>IF(ISERROR(VLOOKUP($F70,Risk_Assessment!$A:$N,12,FALSE)),"",VLOOKUP($F70,Risk_Assessment!$A:$N,12,FALSE))</f>
        <v/>
      </c>
      <c r="F70" s="9" t="str">
        <f t="shared" si="4"/>
        <v>TBC66</v>
      </c>
      <c r="G70" s="9">
        <f t="shared" si="2"/>
        <v>66</v>
      </c>
    </row>
    <row r="71" spans="1:7" ht="31.5" customHeight="1" x14ac:dyDescent="0.25">
      <c r="A71" s="7" t="str">
        <f>IF(ISERROR(VLOOKUP($F71,Risk_Assessment!$A:$N,13,FALSE)),"",VLOOKUP($F71,Risk_Assessment!$A:$N,13,FALSE))</f>
        <v/>
      </c>
      <c r="B71" s="7" t="str">
        <f>IF(ISERROR(VLOOKUP($F71,Risk_Assessment!$A:$N,7,FALSE)),"",VLOOKUP($F71,Risk_Assessment!$A:$N,7,FALSE))</f>
        <v/>
      </c>
      <c r="C71" s="7" t="str">
        <f>IF(ISERROR(VLOOKUP($F71,Risk_Assessment!$A:$N,8,FALSE)),"",VLOOKUP($F71,Risk_Assessment!$A:$N,8,FALSE))</f>
        <v/>
      </c>
      <c r="D71" s="7" t="str">
        <f>IF(ISERROR(VLOOKUP($F71,Risk_Assessment!$A:$N,11,FALSE)),"",VLOOKUP($F71,Risk_Assessment!$A:$N,11,FALSE))</f>
        <v/>
      </c>
      <c r="E71" s="7" t="str">
        <f>IF(ISERROR(VLOOKUP($F71,Risk_Assessment!$A:$N,12,FALSE)),"",VLOOKUP($F71,Risk_Assessment!$A:$N,12,FALSE))</f>
        <v/>
      </c>
      <c r="F71" s="9" t="str">
        <f t="shared" si="4"/>
        <v>TBC67</v>
      </c>
      <c r="G71" s="9">
        <f t="shared" si="2"/>
        <v>67</v>
      </c>
    </row>
    <row r="72" spans="1:7" ht="31.5" customHeight="1" x14ac:dyDescent="0.25">
      <c r="A72" s="7" t="str">
        <f>IF(ISERROR(VLOOKUP($F72,Risk_Assessment!$A:$N,13,FALSE)),"",VLOOKUP($F72,Risk_Assessment!$A:$N,13,FALSE))</f>
        <v/>
      </c>
      <c r="B72" s="7" t="str">
        <f>IF(ISERROR(VLOOKUP($F72,Risk_Assessment!$A:$N,7,FALSE)),"",VLOOKUP($F72,Risk_Assessment!$A:$N,7,FALSE))</f>
        <v/>
      </c>
      <c r="C72" s="7" t="str">
        <f>IF(ISERROR(VLOOKUP($F72,Risk_Assessment!$A:$N,8,FALSE)),"",VLOOKUP($F72,Risk_Assessment!$A:$N,8,FALSE))</f>
        <v/>
      </c>
      <c r="D72" s="7" t="str">
        <f>IF(ISERROR(VLOOKUP($F72,Risk_Assessment!$A:$N,11,FALSE)),"",VLOOKUP($F72,Risk_Assessment!$A:$N,11,FALSE))</f>
        <v/>
      </c>
      <c r="E72" s="7" t="str">
        <f>IF(ISERROR(VLOOKUP($F72,Risk_Assessment!$A:$N,12,FALSE)),"",VLOOKUP($F72,Risk_Assessment!$A:$N,12,FALSE))</f>
        <v/>
      </c>
      <c r="F72" s="9" t="str">
        <f t="shared" si="4"/>
        <v>TBC68</v>
      </c>
      <c r="G72" s="9">
        <f t="shared" si="2"/>
        <v>68</v>
      </c>
    </row>
    <row r="73" spans="1:7" ht="31.5" customHeight="1" x14ac:dyDescent="0.25">
      <c r="A73" s="7" t="str">
        <f>IF(ISERROR(VLOOKUP($F73,Risk_Assessment!$A:$N,13,FALSE)),"",VLOOKUP($F73,Risk_Assessment!$A:$N,13,FALSE))</f>
        <v/>
      </c>
      <c r="B73" s="7" t="str">
        <f>IF(ISERROR(VLOOKUP($F73,Risk_Assessment!$A:$N,7,FALSE)),"",VLOOKUP($F73,Risk_Assessment!$A:$N,7,FALSE))</f>
        <v/>
      </c>
      <c r="C73" s="7" t="str">
        <f>IF(ISERROR(VLOOKUP($F73,Risk_Assessment!$A:$N,8,FALSE)),"",VLOOKUP($F73,Risk_Assessment!$A:$N,8,FALSE))</f>
        <v/>
      </c>
      <c r="D73" s="7" t="str">
        <f>IF(ISERROR(VLOOKUP($F73,Risk_Assessment!$A:$N,11,FALSE)),"",VLOOKUP($F73,Risk_Assessment!$A:$N,11,FALSE))</f>
        <v/>
      </c>
      <c r="E73" s="7" t="str">
        <f>IF(ISERROR(VLOOKUP($F73,Risk_Assessment!$A:$N,12,FALSE)),"",VLOOKUP($F73,Risk_Assessment!$A:$N,12,FALSE))</f>
        <v/>
      </c>
      <c r="F73" s="9" t="str">
        <f t="shared" si="4"/>
        <v>TBC69</v>
      </c>
      <c r="G73" s="9">
        <f t="shared" si="2"/>
        <v>69</v>
      </c>
    </row>
    <row r="74" spans="1:7" ht="31.5" customHeight="1" x14ac:dyDescent="0.25">
      <c r="A74" s="7" t="str">
        <f>IF(ISERROR(VLOOKUP($F74,Risk_Assessment!$A:$N,13,FALSE)),"",VLOOKUP($F74,Risk_Assessment!$A:$N,13,FALSE))</f>
        <v/>
      </c>
      <c r="B74" s="7" t="str">
        <f>IF(ISERROR(VLOOKUP($F74,Risk_Assessment!$A:$N,7,FALSE)),"",VLOOKUP($F74,Risk_Assessment!$A:$N,7,FALSE))</f>
        <v/>
      </c>
      <c r="C74" s="7" t="str">
        <f>IF(ISERROR(VLOOKUP($F74,Risk_Assessment!$A:$N,8,FALSE)),"",VLOOKUP($F74,Risk_Assessment!$A:$N,8,FALSE))</f>
        <v/>
      </c>
      <c r="D74" s="7" t="str">
        <f>IF(ISERROR(VLOOKUP($F74,Risk_Assessment!$A:$N,11,FALSE)),"",VLOOKUP($F74,Risk_Assessment!$A:$N,11,FALSE))</f>
        <v/>
      </c>
      <c r="E74" s="7" t="str">
        <f>IF(ISERROR(VLOOKUP($F74,Risk_Assessment!$A:$N,12,FALSE)),"",VLOOKUP($F74,Risk_Assessment!$A:$N,12,FALSE))</f>
        <v/>
      </c>
      <c r="F74" s="9" t="str">
        <f t="shared" si="4"/>
        <v>TBC70</v>
      </c>
      <c r="G74" s="9">
        <f t="shared" si="2"/>
        <v>70</v>
      </c>
    </row>
    <row r="75" spans="1:7" ht="31.5" customHeight="1" x14ac:dyDescent="0.25">
      <c r="A75" s="7" t="str">
        <f>IF(ISERROR(VLOOKUP($F75,Risk_Assessment!$A:$N,13,FALSE)),"",VLOOKUP($F75,Risk_Assessment!$A:$N,13,FALSE))</f>
        <v/>
      </c>
      <c r="B75" s="7" t="str">
        <f>IF(ISERROR(VLOOKUP($F75,Risk_Assessment!$A:$N,7,FALSE)),"",VLOOKUP($F75,Risk_Assessment!$A:$N,7,FALSE))</f>
        <v/>
      </c>
      <c r="C75" s="7" t="str">
        <f>IF(ISERROR(VLOOKUP($F75,Risk_Assessment!$A:$N,8,FALSE)),"",VLOOKUP($F75,Risk_Assessment!$A:$N,8,FALSE))</f>
        <v/>
      </c>
      <c r="D75" s="7" t="str">
        <f>IF(ISERROR(VLOOKUP($F75,Risk_Assessment!$A:$N,11,FALSE)),"",VLOOKUP($F75,Risk_Assessment!$A:$N,11,FALSE))</f>
        <v/>
      </c>
      <c r="E75" s="7" t="str">
        <f>IF(ISERROR(VLOOKUP($F75,Risk_Assessment!$A:$N,12,FALSE)),"",VLOOKUP($F75,Risk_Assessment!$A:$N,12,FALSE))</f>
        <v/>
      </c>
      <c r="F75" s="9" t="str">
        <f t="shared" si="4"/>
        <v>TBC71</v>
      </c>
      <c r="G75" s="9">
        <f t="shared" si="2"/>
        <v>71</v>
      </c>
    </row>
    <row r="76" spans="1:7" ht="31.5" customHeight="1" x14ac:dyDescent="0.25">
      <c r="A76" s="7" t="str">
        <f>IF(ISERROR(VLOOKUP($F76,Risk_Assessment!$A:$N,13,FALSE)),"",VLOOKUP($F76,Risk_Assessment!$A:$N,13,FALSE))</f>
        <v/>
      </c>
      <c r="B76" s="7" t="str">
        <f>IF(ISERROR(VLOOKUP($F76,Risk_Assessment!$A:$N,7,FALSE)),"",VLOOKUP($F76,Risk_Assessment!$A:$N,7,FALSE))</f>
        <v/>
      </c>
      <c r="C76" s="7" t="str">
        <f>IF(ISERROR(VLOOKUP($F76,Risk_Assessment!$A:$N,8,FALSE)),"",VLOOKUP($F76,Risk_Assessment!$A:$N,8,FALSE))</f>
        <v/>
      </c>
      <c r="D76" s="7" t="str">
        <f>IF(ISERROR(VLOOKUP($F76,Risk_Assessment!$A:$N,11,FALSE)),"",VLOOKUP($F76,Risk_Assessment!$A:$N,11,FALSE))</f>
        <v/>
      </c>
      <c r="E76" s="7" t="str">
        <f>IF(ISERROR(VLOOKUP($F76,Risk_Assessment!$A:$N,12,FALSE)),"",VLOOKUP($F76,Risk_Assessment!$A:$N,12,FALSE))</f>
        <v/>
      </c>
      <c r="F76" s="9" t="str">
        <f t="shared" si="4"/>
        <v>TBC72</v>
      </c>
      <c r="G76" s="9">
        <f t="shared" si="2"/>
        <v>72</v>
      </c>
    </row>
    <row r="77" spans="1:7" ht="31.5" customHeight="1" x14ac:dyDescent="0.25">
      <c r="A77" s="7" t="str">
        <f>IF(ISERROR(VLOOKUP($F77,Risk_Assessment!$A:$N,13,FALSE)),"",VLOOKUP($F77,Risk_Assessment!$A:$N,13,FALSE))</f>
        <v/>
      </c>
      <c r="B77" s="7" t="str">
        <f>IF(ISERROR(VLOOKUP($F77,Risk_Assessment!$A:$N,7,FALSE)),"",VLOOKUP($F77,Risk_Assessment!$A:$N,7,FALSE))</f>
        <v/>
      </c>
      <c r="C77" s="7" t="str">
        <f>IF(ISERROR(VLOOKUP($F77,Risk_Assessment!$A:$N,8,FALSE)),"",VLOOKUP($F77,Risk_Assessment!$A:$N,8,FALSE))</f>
        <v/>
      </c>
      <c r="D77" s="7" t="str">
        <f>IF(ISERROR(VLOOKUP($F77,Risk_Assessment!$A:$N,11,FALSE)),"",VLOOKUP($F77,Risk_Assessment!$A:$N,11,FALSE))</f>
        <v/>
      </c>
      <c r="E77" s="7" t="str">
        <f>IF(ISERROR(VLOOKUP($F77,Risk_Assessment!$A:$N,12,FALSE)),"",VLOOKUP($F77,Risk_Assessment!$A:$N,12,FALSE))</f>
        <v/>
      </c>
      <c r="F77" s="9" t="str">
        <f t="shared" si="4"/>
        <v>TBC73</v>
      </c>
      <c r="G77" s="9">
        <f t="shared" si="2"/>
        <v>73</v>
      </c>
    </row>
    <row r="78" spans="1:7" ht="31.5" customHeight="1" x14ac:dyDescent="0.25">
      <c r="A78" s="7" t="str">
        <f>IF(ISERROR(VLOOKUP($F78,Risk_Assessment!$A:$N,13,FALSE)),"",VLOOKUP($F78,Risk_Assessment!$A:$N,13,FALSE))</f>
        <v/>
      </c>
      <c r="B78" s="7" t="str">
        <f>IF(ISERROR(VLOOKUP($F78,Risk_Assessment!$A:$N,7,FALSE)),"",VLOOKUP($F78,Risk_Assessment!$A:$N,7,FALSE))</f>
        <v/>
      </c>
      <c r="C78" s="7" t="str">
        <f>IF(ISERROR(VLOOKUP($F78,Risk_Assessment!$A:$N,8,FALSE)),"",VLOOKUP($F78,Risk_Assessment!$A:$N,8,FALSE))</f>
        <v/>
      </c>
      <c r="D78" s="7" t="str">
        <f>IF(ISERROR(VLOOKUP($F78,Risk_Assessment!$A:$N,11,FALSE)),"",VLOOKUP($F78,Risk_Assessment!$A:$N,11,FALSE))</f>
        <v/>
      </c>
      <c r="E78" s="7" t="str">
        <f>IF(ISERROR(VLOOKUP($F78,Risk_Assessment!$A:$N,12,FALSE)),"",VLOOKUP($F78,Risk_Assessment!$A:$N,12,FALSE))</f>
        <v/>
      </c>
      <c r="F78" s="9" t="str">
        <f t="shared" si="4"/>
        <v>TBC74</v>
      </c>
      <c r="G78" s="9">
        <f t="shared" si="2"/>
        <v>74</v>
      </c>
    </row>
    <row r="79" spans="1:7" ht="31.5" customHeight="1" x14ac:dyDescent="0.25">
      <c r="A79" s="7" t="str">
        <f>IF(ISERROR(VLOOKUP($F79,Risk_Assessment!$A:$N,13,FALSE)),"",VLOOKUP($F79,Risk_Assessment!$A:$N,13,FALSE))</f>
        <v/>
      </c>
      <c r="B79" s="7" t="str">
        <f>IF(ISERROR(VLOOKUP($F79,Risk_Assessment!$A:$N,7,FALSE)),"",VLOOKUP($F79,Risk_Assessment!$A:$N,7,FALSE))</f>
        <v/>
      </c>
      <c r="C79" s="7" t="str">
        <f>IF(ISERROR(VLOOKUP($F79,Risk_Assessment!$A:$N,8,FALSE)),"",VLOOKUP($F79,Risk_Assessment!$A:$N,8,FALSE))</f>
        <v/>
      </c>
      <c r="D79" s="7" t="str">
        <f>IF(ISERROR(VLOOKUP($F79,Risk_Assessment!$A:$N,11,FALSE)),"",VLOOKUP($F79,Risk_Assessment!$A:$N,11,FALSE))</f>
        <v/>
      </c>
      <c r="E79" s="7" t="str">
        <f>IF(ISERROR(VLOOKUP($F79,Risk_Assessment!$A:$N,12,FALSE)),"",VLOOKUP($F79,Risk_Assessment!$A:$N,12,FALSE))</f>
        <v/>
      </c>
      <c r="F79" s="9" t="str">
        <f t="shared" si="4"/>
        <v>TBC75</v>
      </c>
      <c r="G79" s="9">
        <f t="shared" si="2"/>
        <v>75</v>
      </c>
    </row>
    <row r="80" spans="1:7" ht="31.5" customHeight="1" x14ac:dyDescent="0.25">
      <c r="A80" s="7" t="str">
        <f>IF(ISERROR(VLOOKUP($F80,Risk_Assessment!$A:$N,13,FALSE)),"",VLOOKUP($F80,Risk_Assessment!$A:$N,13,FALSE))</f>
        <v/>
      </c>
      <c r="B80" s="7" t="str">
        <f>IF(ISERROR(VLOOKUP($F80,Risk_Assessment!$A:$N,7,FALSE)),"",VLOOKUP($F80,Risk_Assessment!$A:$N,7,FALSE))</f>
        <v/>
      </c>
      <c r="C80" s="7" t="str">
        <f>IF(ISERROR(VLOOKUP($F80,Risk_Assessment!$A:$N,8,FALSE)),"",VLOOKUP($F80,Risk_Assessment!$A:$N,8,FALSE))</f>
        <v/>
      </c>
      <c r="D80" s="7" t="str">
        <f>IF(ISERROR(VLOOKUP($F80,Risk_Assessment!$A:$N,11,FALSE)),"",VLOOKUP($F80,Risk_Assessment!$A:$N,11,FALSE))</f>
        <v/>
      </c>
      <c r="E80" s="7" t="str">
        <f>IF(ISERROR(VLOOKUP($F80,Risk_Assessment!$A:$N,12,FALSE)),"",VLOOKUP($F80,Risk_Assessment!$A:$N,12,FALSE))</f>
        <v/>
      </c>
      <c r="F80" s="9" t="str">
        <f t="shared" si="4"/>
        <v>TBC76</v>
      </c>
      <c r="G80" s="9">
        <f t="shared" si="2"/>
        <v>76</v>
      </c>
    </row>
    <row r="81" spans="1:7" ht="31.5" hidden="1" customHeight="1" x14ac:dyDescent="0.25">
      <c r="A81" s="7" t="str">
        <f>IF(ISERROR(VLOOKUP($F81,Risk_Assessment!$A:$N,13,FALSE)),"",VLOOKUP($F81,Risk_Assessment!$A:$N,13,FALSE))</f>
        <v/>
      </c>
      <c r="B81" s="7" t="str">
        <f>IF(ISERROR(VLOOKUP($F81,Risk_Assessment!$A:$N,7,FALSE)),"",VLOOKUP($F81,Risk_Assessment!$A:$N,7,FALSE))</f>
        <v/>
      </c>
      <c r="C81" s="7" t="str">
        <f>IF(ISERROR(VLOOKUP($F81,Risk_Assessment!$A:$N,8,FALSE)),"",VLOOKUP($F81,Risk_Assessment!$A:$N,8,FALSE))</f>
        <v/>
      </c>
      <c r="D81" s="7" t="str">
        <f>IF(ISERROR(VLOOKUP($F81,Risk_Assessment!$A:$N,11,FALSE)),"",VLOOKUP($F81,Risk_Assessment!$A:$N,11,FALSE))</f>
        <v/>
      </c>
      <c r="E81" s="7" t="str">
        <f>IF(ISERROR(VLOOKUP($F81,Risk_Assessment!$A:$N,12,FALSE)),"",VLOOKUP($F81,Risk_Assessment!$A:$N,12,FALSE))</f>
        <v/>
      </c>
      <c r="F81" s="9" t="str">
        <f t="shared" si="4"/>
        <v>TBC77</v>
      </c>
      <c r="G81" s="9">
        <f t="shared" ref="G81:G130" si="5">G80+1</f>
        <v>77</v>
      </c>
    </row>
    <row r="82" spans="1:7" ht="31.5" hidden="1" customHeight="1" x14ac:dyDescent="0.25">
      <c r="A82" s="7" t="str">
        <f>IF(ISERROR(VLOOKUP($F82,Risk_Assessment!$A:$N,13,FALSE)),"",VLOOKUP($F82,Risk_Assessment!$A:$N,13,FALSE))</f>
        <v/>
      </c>
      <c r="B82" s="7" t="str">
        <f>IF(ISERROR(VLOOKUP($F82,Risk_Assessment!$A:$N,7,FALSE)),"",VLOOKUP($F82,Risk_Assessment!$A:$N,7,FALSE))</f>
        <v/>
      </c>
      <c r="C82" s="7" t="str">
        <f>IF(ISERROR(VLOOKUP($F82,Risk_Assessment!$A:$N,8,FALSE)),"",VLOOKUP($F82,Risk_Assessment!$A:$N,8,FALSE))</f>
        <v/>
      </c>
      <c r="D82" s="7" t="str">
        <f>IF(ISERROR(VLOOKUP($F82,Risk_Assessment!$A:$N,11,FALSE)),"",VLOOKUP($F82,Risk_Assessment!$A:$N,11,FALSE))</f>
        <v/>
      </c>
      <c r="E82" s="7" t="str">
        <f>IF(ISERROR(VLOOKUP($F82,Risk_Assessment!$A:$N,12,FALSE)),"",VLOOKUP($F82,Risk_Assessment!$A:$N,12,FALSE))</f>
        <v/>
      </c>
      <c r="F82" s="9" t="str">
        <f t="shared" si="4"/>
        <v>TBC78</v>
      </c>
      <c r="G82" s="9">
        <f t="shared" si="5"/>
        <v>78</v>
      </c>
    </row>
    <row r="83" spans="1:7" ht="31.5" hidden="1" customHeight="1" x14ac:dyDescent="0.25">
      <c r="A83" s="7" t="str">
        <f>IF(ISERROR(VLOOKUP($F83,Risk_Assessment!$A:$N,13,FALSE)),"",VLOOKUP($F83,Risk_Assessment!$A:$N,13,FALSE))</f>
        <v/>
      </c>
      <c r="B83" s="7" t="str">
        <f>IF(ISERROR(VLOOKUP($F83,Risk_Assessment!$A:$N,7,FALSE)),"",VLOOKUP($F83,Risk_Assessment!$A:$N,7,FALSE))</f>
        <v/>
      </c>
      <c r="C83" s="7" t="str">
        <f>IF(ISERROR(VLOOKUP($F83,Risk_Assessment!$A:$N,8,FALSE)),"",VLOOKUP($F83,Risk_Assessment!$A:$N,8,FALSE))</f>
        <v/>
      </c>
      <c r="D83" s="7" t="str">
        <f>IF(ISERROR(VLOOKUP($F83,Risk_Assessment!$A:$N,11,FALSE)),"",VLOOKUP($F83,Risk_Assessment!$A:$N,11,FALSE))</f>
        <v/>
      </c>
      <c r="E83" s="7" t="str">
        <f>IF(ISERROR(VLOOKUP($F83,Risk_Assessment!$A:$N,12,FALSE)),"",VLOOKUP($F83,Risk_Assessment!$A:$N,12,FALSE))</f>
        <v/>
      </c>
      <c r="F83" s="9" t="str">
        <f t="shared" si="4"/>
        <v>TBC79</v>
      </c>
      <c r="G83" s="9">
        <f t="shared" si="5"/>
        <v>79</v>
      </c>
    </row>
    <row r="84" spans="1:7" ht="31.5" hidden="1" customHeight="1" x14ac:dyDescent="0.25">
      <c r="A84" s="7" t="str">
        <f>IF(ISERROR(VLOOKUP($F84,Risk_Assessment!$A:$N,13,FALSE)),"",VLOOKUP($F84,Risk_Assessment!$A:$N,13,FALSE))</f>
        <v/>
      </c>
      <c r="B84" s="7" t="str">
        <f>IF(ISERROR(VLOOKUP($F84,Risk_Assessment!$A:$N,7,FALSE)),"",VLOOKUP($F84,Risk_Assessment!$A:$N,7,FALSE))</f>
        <v/>
      </c>
      <c r="C84" s="7" t="str">
        <f>IF(ISERROR(VLOOKUP($F84,Risk_Assessment!$A:$N,8,FALSE)),"",VLOOKUP($F84,Risk_Assessment!$A:$N,8,FALSE))</f>
        <v/>
      </c>
      <c r="D84" s="7" t="str">
        <f>IF(ISERROR(VLOOKUP($F84,Risk_Assessment!$A:$N,11,FALSE)),"",VLOOKUP($F84,Risk_Assessment!$A:$N,11,FALSE))</f>
        <v/>
      </c>
      <c r="E84" s="7" t="str">
        <f>IF(ISERROR(VLOOKUP($F84,Risk_Assessment!$A:$N,12,FALSE)),"",VLOOKUP($F84,Risk_Assessment!$A:$N,12,FALSE))</f>
        <v/>
      </c>
      <c r="F84" s="9" t="str">
        <f t="shared" si="4"/>
        <v>TBC80</v>
      </c>
      <c r="G84" s="9">
        <f t="shared" si="5"/>
        <v>80</v>
      </c>
    </row>
    <row r="85" spans="1:7" ht="31.5" hidden="1" customHeight="1" x14ac:dyDescent="0.25">
      <c r="A85" s="7" t="str">
        <f>IF(ISERROR(VLOOKUP($F85,Risk_Assessment!$A:$N,13,FALSE)),"",VLOOKUP($F85,Risk_Assessment!$A:$N,13,FALSE))</f>
        <v/>
      </c>
      <c r="B85" s="7" t="str">
        <f>IF(ISERROR(VLOOKUP($F85,Risk_Assessment!$A:$N,7,FALSE)),"",VLOOKUP($F85,Risk_Assessment!$A:$N,7,FALSE))</f>
        <v/>
      </c>
      <c r="C85" s="7" t="str">
        <f>IF(ISERROR(VLOOKUP($F85,Risk_Assessment!$A:$N,8,FALSE)),"",VLOOKUP($F85,Risk_Assessment!$A:$N,8,FALSE))</f>
        <v/>
      </c>
      <c r="D85" s="7" t="str">
        <f>IF(ISERROR(VLOOKUP($F85,Risk_Assessment!$A:$N,11,FALSE)),"",VLOOKUP($F85,Risk_Assessment!$A:$N,11,FALSE))</f>
        <v/>
      </c>
      <c r="E85" s="7" t="str">
        <f>IF(ISERROR(VLOOKUP($F85,Risk_Assessment!$A:$N,12,FALSE)),"",VLOOKUP($F85,Risk_Assessment!$A:$N,12,FALSE))</f>
        <v/>
      </c>
      <c r="F85" s="9" t="str">
        <f t="shared" si="4"/>
        <v>TBC81</v>
      </c>
      <c r="G85" s="9">
        <f t="shared" si="5"/>
        <v>81</v>
      </c>
    </row>
    <row r="86" spans="1:7" ht="31.5" hidden="1" customHeight="1" x14ac:dyDescent="0.25">
      <c r="A86" s="7" t="str">
        <f>IF(ISERROR(VLOOKUP($F86,Risk_Assessment!$A:$N,13,FALSE)),"",VLOOKUP($F86,Risk_Assessment!$A:$N,13,FALSE))</f>
        <v/>
      </c>
      <c r="B86" s="7" t="str">
        <f>IF(ISERROR(VLOOKUP($F86,Risk_Assessment!$A:$N,7,FALSE)),"",VLOOKUP($F86,Risk_Assessment!$A:$N,7,FALSE))</f>
        <v/>
      </c>
      <c r="C86" s="7" t="str">
        <f>IF(ISERROR(VLOOKUP($F86,Risk_Assessment!$A:$N,8,FALSE)),"",VLOOKUP($F86,Risk_Assessment!$A:$N,8,FALSE))</f>
        <v/>
      </c>
      <c r="D86" s="7" t="str">
        <f>IF(ISERROR(VLOOKUP($F86,Risk_Assessment!$A:$N,11,FALSE)),"",VLOOKUP($F86,Risk_Assessment!$A:$N,11,FALSE))</f>
        <v/>
      </c>
      <c r="E86" s="7" t="str">
        <f>IF(ISERROR(VLOOKUP($F86,Risk_Assessment!$A:$N,12,FALSE)),"",VLOOKUP($F86,Risk_Assessment!$A:$N,12,FALSE))</f>
        <v/>
      </c>
      <c r="F86" s="9" t="str">
        <f t="shared" si="4"/>
        <v>TBC82</v>
      </c>
      <c r="G86" s="9">
        <f t="shared" si="5"/>
        <v>82</v>
      </c>
    </row>
    <row r="87" spans="1:7" ht="31.5" hidden="1" customHeight="1" x14ac:dyDescent="0.25">
      <c r="A87" s="7" t="str">
        <f>IF(ISERROR(VLOOKUP($F87,Risk_Assessment!$A:$N,13,FALSE)),"",VLOOKUP($F87,Risk_Assessment!$A:$N,13,FALSE))</f>
        <v/>
      </c>
      <c r="B87" s="7" t="str">
        <f>IF(ISERROR(VLOOKUP($F87,Risk_Assessment!$A:$N,7,FALSE)),"",VLOOKUP($F87,Risk_Assessment!$A:$N,7,FALSE))</f>
        <v/>
      </c>
      <c r="C87" s="7" t="str">
        <f>IF(ISERROR(VLOOKUP($F87,Risk_Assessment!$A:$N,8,FALSE)),"",VLOOKUP($F87,Risk_Assessment!$A:$N,8,FALSE))</f>
        <v/>
      </c>
      <c r="D87" s="7" t="str">
        <f>IF(ISERROR(VLOOKUP($F87,Risk_Assessment!$A:$N,11,FALSE)),"",VLOOKUP($F87,Risk_Assessment!$A:$N,11,FALSE))</f>
        <v/>
      </c>
      <c r="E87" s="7" t="str">
        <f>IF(ISERROR(VLOOKUP($F87,Risk_Assessment!$A:$N,12,FALSE)),"",VLOOKUP($F87,Risk_Assessment!$A:$N,12,FALSE))</f>
        <v/>
      </c>
      <c r="F87" s="9" t="str">
        <f t="shared" si="4"/>
        <v>TBC83</v>
      </c>
      <c r="G87" s="9">
        <f t="shared" si="5"/>
        <v>83</v>
      </c>
    </row>
    <row r="88" spans="1:7" ht="31.5" hidden="1" customHeight="1" x14ac:dyDescent="0.25">
      <c r="A88" s="7" t="str">
        <f>IF(ISERROR(VLOOKUP($F88,Risk_Assessment!$A:$N,13,FALSE)),"",VLOOKUP($F88,Risk_Assessment!$A:$N,13,FALSE))</f>
        <v/>
      </c>
      <c r="B88" s="7" t="str">
        <f>IF(ISERROR(VLOOKUP($F88,Risk_Assessment!$A:$N,7,FALSE)),"",VLOOKUP($F88,Risk_Assessment!$A:$N,7,FALSE))</f>
        <v/>
      </c>
      <c r="C88" s="7" t="str">
        <f>IF(ISERROR(VLOOKUP($F88,Risk_Assessment!$A:$N,8,FALSE)),"",VLOOKUP($F88,Risk_Assessment!$A:$N,8,FALSE))</f>
        <v/>
      </c>
      <c r="D88" s="7" t="str">
        <f>IF(ISERROR(VLOOKUP($F88,Risk_Assessment!$A:$N,11,FALSE)),"",VLOOKUP($F88,Risk_Assessment!$A:$N,11,FALSE))</f>
        <v/>
      </c>
      <c r="E88" s="7" t="str">
        <f>IF(ISERROR(VLOOKUP($F88,Risk_Assessment!$A:$N,12,FALSE)),"",VLOOKUP($F88,Risk_Assessment!$A:$N,12,FALSE))</f>
        <v/>
      </c>
      <c r="F88" s="9" t="str">
        <f t="shared" si="4"/>
        <v>TBC84</v>
      </c>
      <c r="G88" s="9">
        <f t="shared" si="5"/>
        <v>84</v>
      </c>
    </row>
    <row r="89" spans="1:7" ht="31.5" hidden="1" customHeight="1" x14ac:dyDescent="0.25">
      <c r="A89" s="7" t="str">
        <f>IF(ISERROR(VLOOKUP($F89,Risk_Assessment!$A:$N,13,FALSE)),"",VLOOKUP($F89,Risk_Assessment!$A:$N,13,FALSE))</f>
        <v/>
      </c>
      <c r="B89" s="7" t="str">
        <f>IF(ISERROR(VLOOKUP($F89,Risk_Assessment!$A:$N,7,FALSE)),"",VLOOKUP($F89,Risk_Assessment!$A:$N,7,FALSE))</f>
        <v/>
      </c>
      <c r="C89" s="7" t="str">
        <f>IF(ISERROR(VLOOKUP($F89,Risk_Assessment!$A:$N,8,FALSE)),"",VLOOKUP($F89,Risk_Assessment!$A:$N,8,FALSE))</f>
        <v/>
      </c>
      <c r="D89" s="7" t="str">
        <f>IF(ISERROR(VLOOKUP($F89,Risk_Assessment!$A:$N,11,FALSE)),"",VLOOKUP($F89,Risk_Assessment!$A:$N,11,FALSE))</f>
        <v/>
      </c>
      <c r="E89" s="7" t="str">
        <f>IF(ISERROR(VLOOKUP($F89,Risk_Assessment!$A:$N,12,FALSE)),"",VLOOKUP($F89,Risk_Assessment!$A:$N,12,FALSE))</f>
        <v/>
      </c>
      <c r="F89" s="9" t="str">
        <f t="shared" si="4"/>
        <v>TBC85</v>
      </c>
      <c r="G89" s="9">
        <f t="shared" si="5"/>
        <v>85</v>
      </c>
    </row>
    <row r="90" spans="1:7" ht="31.5" hidden="1" customHeight="1" x14ac:dyDescent="0.25">
      <c r="A90" s="7" t="str">
        <f>IF(ISERROR(VLOOKUP($F90,Risk_Assessment!$A:$N,13,FALSE)),"",VLOOKUP($F90,Risk_Assessment!$A:$N,13,FALSE))</f>
        <v/>
      </c>
      <c r="B90" s="7" t="str">
        <f>IF(ISERROR(VLOOKUP($F90,Risk_Assessment!$A:$N,7,FALSE)),"",VLOOKUP($F90,Risk_Assessment!$A:$N,7,FALSE))</f>
        <v/>
      </c>
      <c r="C90" s="7" t="str">
        <f>IF(ISERROR(VLOOKUP($F90,Risk_Assessment!$A:$N,8,FALSE)),"",VLOOKUP($F90,Risk_Assessment!$A:$N,8,FALSE))</f>
        <v/>
      </c>
      <c r="D90" s="7" t="str">
        <f>IF(ISERROR(VLOOKUP($F90,Risk_Assessment!$A:$N,11,FALSE)),"",VLOOKUP($F90,Risk_Assessment!$A:$N,11,FALSE))</f>
        <v/>
      </c>
      <c r="E90" s="7" t="str">
        <f>IF(ISERROR(VLOOKUP($F90,Risk_Assessment!$A:$N,12,FALSE)),"",VLOOKUP($F90,Risk_Assessment!$A:$N,12,FALSE))</f>
        <v/>
      </c>
      <c r="F90" s="9" t="str">
        <f t="shared" si="4"/>
        <v>TBC86</v>
      </c>
      <c r="G90" s="9">
        <f t="shared" si="5"/>
        <v>86</v>
      </c>
    </row>
    <row r="91" spans="1:7" ht="31.5" hidden="1" customHeight="1" x14ac:dyDescent="0.25">
      <c r="A91" s="7" t="str">
        <f>IF(ISERROR(VLOOKUP($F91,Risk_Assessment!$A:$N,13,FALSE)),"",VLOOKUP($F91,Risk_Assessment!$A:$N,13,FALSE))</f>
        <v/>
      </c>
      <c r="B91" s="7" t="str">
        <f>IF(ISERROR(VLOOKUP($F91,Risk_Assessment!$A:$N,7,FALSE)),"",VLOOKUP($F91,Risk_Assessment!$A:$N,7,FALSE))</f>
        <v/>
      </c>
      <c r="C91" s="7" t="str">
        <f>IF(ISERROR(VLOOKUP($F91,Risk_Assessment!$A:$N,8,FALSE)),"",VLOOKUP($F91,Risk_Assessment!$A:$N,8,FALSE))</f>
        <v/>
      </c>
      <c r="D91" s="7" t="str">
        <f>IF(ISERROR(VLOOKUP($F91,Risk_Assessment!$A:$N,11,FALSE)),"",VLOOKUP($F91,Risk_Assessment!$A:$N,11,FALSE))</f>
        <v/>
      </c>
      <c r="E91" s="7" t="str">
        <f>IF(ISERROR(VLOOKUP($F91,Risk_Assessment!$A:$N,12,FALSE)),"",VLOOKUP($F91,Risk_Assessment!$A:$N,12,FALSE))</f>
        <v/>
      </c>
      <c r="F91" s="9" t="str">
        <f t="shared" si="4"/>
        <v>TBC87</v>
      </c>
      <c r="G91" s="9">
        <f t="shared" si="5"/>
        <v>87</v>
      </c>
    </row>
    <row r="92" spans="1:7" ht="31.5" hidden="1" customHeight="1" x14ac:dyDescent="0.25">
      <c r="A92" s="7" t="str">
        <f>IF(ISERROR(VLOOKUP($F92,Risk_Assessment!$A:$N,13,FALSE)),"",VLOOKUP($F92,Risk_Assessment!$A:$N,13,FALSE))</f>
        <v/>
      </c>
      <c r="B92" s="7" t="str">
        <f>IF(ISERROR(VLOOKUP($F92,Risk_Assessment!$A:$N,7,FALSE)),"",VLOOKUP($F92,Risk_Assessment!$A:$N,7,FALSE))</f>
        <v/>
      </c>
      <c r="C92" s="7" t="str">
        <f>IF(ISERROR(VLOOKUP($F92,Risk_Assessment!$A:$N,8,FALSE)),"",VLOOKUP($F92,Risk_Assessment!$A:$N,8,FALSE))</f>
        <v/>
      </c>
      <c r="D92" s="7" t="str">
        <f>IF(ISERROR(VLOOKUP($F92,Risk_Assessment!$A:$N,11,FALSE)),"",VLOOKUP($F92,Risk_Assessment!$A:$N,11,FALSE))</f>
        <v/>
      </c>
      <c r="E92" s="7" t="str">
        <f>IF(ISERROR(VLOOKUP($F92,Risk_Assessment!$A:$N,12,FALSE)),"",VLOOKUP($F92,Risk_Assessment!$A:$N,12,FALSE))</f>
        <v/>
      </c>
      <c r="F92" s="9" t="str">
        <f t="shared" si="4"/>
        <v>TBC88</v>
      </c>
      <c r="G92" s="9">
        <f t="shared" si="5"/>
        <v>88</v>
      </c>
    </row>
    <row r="93" spans="1:7" ht="31.5" hidden="1" customHeight="1" x14ac:dyDescent="0.25">
      <c r="A93" s="7" t="str">
        <f>IF(ISERROR(VLOOKUP($F93,Risk_Assessment!$A:$N,13,FALSE)),"",VLOOKUP($F93,Risk_Assessment!$A:$N,13,FALSE))</f>
        <v/>
      </c>
      <c r="B93" s="7" t="str">
        <f>IF(ISERROR(VLOOKUP($F93,Risk_Assessment!$A:$N,7,FALSE)),"",VLOOKUP($F93,Risk_Assessment!$A:$N,7,FALSE))</f>
        <v/>
      </c>
      <c r="C93" s="7" t="str">
        <f>IF(ISERROR(VLOOKUP($F93,Risk_Assessment!$A:$N,8,FALSE)),"",VLOOKUP($F93,Risk_Assessment!$A:$N,8,FALSE))</f>
        <v/>
      </c>
      <c r="D93" s="7" t="str">
        <f>IF(ISERROR(VLOOKUP($F93,Risk_Assessment!$A:$N,11,FALSE)),"",VLOOKUP($F93,Risk_Assessment!$A:$N,11,FALSE))</f>
        <v/>
      </c>
      <c r="E93" s="7" t="str">
        <f>IF(ISERROR(VLOOKUP($F93,Risk_Assessment!$A:$N,12,FALSE)),"",VLOOKUP($F93,Risk_Assessment!$A:$N,12,FALSE))</f>
        <v/>
      </c>
      <c r="F93" s="9" t="str">
        <f t="shared" si="4"/>
        <v>TBC89</v>
      </c>
      <c r="G93" s="9">
        <f t="shared" si="5"/>
        <v>89</v>
      </c>
    </row>
    <row r="94" spans="1:7" ht="31.5" hidden="1" customHeight="1" x14ac:dyDescent="0.25">
      <c r="A94" s="7" t="str">
        <f>IF(ISERROR(VLOOKUP($F94,Risk_Assessment!$A:$N,13,FALSE)),"",VLOOKUP($F94,Risk_Assessment!$A:$N,13,FALSE))</f>
        <v/>
      </c>
      <c r="B94" s="7" t="str">
        <f>IF(ISERROR(VLOOKUP($F94,Risk_Assessment!$A:$N,7,FALSE)),"",VLOOKUP($F94,Risk_Assessment!$A:$N,7,FALSE))</f>
        <v/>
      </c>
      <c r="C94" s="7" t="str">
        <f>IF(ISERROR(VLOOKUP($F94,Risk_Assessment!$A:$N,8,FALSE)),"",VLOOKUP($F94,Risk_Assessment!$A:$N,8,FALSE))</f>
        <v/>
      </c>
      <c r="D94" s="7" t="str">
        <f>IF(ISERROR(VLOOKUP($F94,Risk_Assessment!$A:$N,11,FALSE)),"",VLOOKUP($F94,Risk_Assessment!$A:$N,11,FALSE))</f>
        <v/>
      </c>
      <c r="E94" s="7" t="str">
        <f>IF(ISERROR(VLOOKUP($F94,Risk_Assessment!$A:$N,12,FALSE)),"",VLOOKUP($F94,Risk_Assessment!$A:$N,12,FALSE))</f>
        <v/>
      </c>
      <c r="F94" s="9" t="str">
        <f t="shared" si="4"/>
        <v>TBC90</v>
      </c>
      <c r="G94" s="9">
        <f t="shared" si="5"/>
        <v>90</v>
      </c>
    </row>
    <row r="95" spans="1:7" ht="31.5" hidden="1" customHeight="1" x14ac:dyDescent="0.25">
      <c r="A95" s="7" t="str">
        <f>IF(ISERROR(VLOOKUP($F95,Risk_Assessment!$A:$N,13,FALSE)),"",VLOOKUP($F95,Risk_Assessment!$A:$N,13,FALSE))</f>
        <v/>
      </c>
      <c r="B95" s="7" t="str">
        <f>IF(ISERROR(VLOOKUP($F95,Risk_Assessment!$A:$N,7,FALSE)),"",VLOOKUP($F95,Risk_Assessment!$A:$N,7,FALSE))</f>
        <v/>
      </c>
      <c r="C95" s="7" t="str">
        <f>IF(ISERROR(VLOOKUP($F95,Risk_Assessment!$A:$N,8,FALSE)),"",VLOOKUP($F95,Risk_Assessment!$A:$N,8,FALSE))</f>
        <v/>
      </c>
      <c r="D95" s="7" t="str">
        <f>IF(ISERROR(VLOOKUP($F95,Risk_Assessment!$A:$N,11,FALSE)),"",VLOOKUP($F95,Risk_Assessment!$A:$N,11,FALSE))</f>
        <v/>
      </c>
      <c r="E95" s="7" t="str">
        <f>IF(ISERROR(VLOOKUP($F95,Risk_Assessment!$A:$N,12,FALSE)),"",VLOOKUP($F95,Risk_Assessment!$A:$N,12,FALSE))</f>
        <v/>
      </c>
      <c r="F95" s="9" t="str">
        <f t="shared" si="4"/>
        <v>TBC91</v>
      </c>
      <c r="G95" s="9">
        <f t="shared" si="5"/>
        <v>91</v>
      </c>
    </row>
    <row r="96" spans="1:7" ht="31.5" hidden="1" customHeight="1" x14ac:dyDescent="0.25">
      <c r="A96" s="7" t="str">
        <f>IF(ISERROR(VLOOKUP($F96,Risk_Assessment!$A:$N,13,FALSE)),"",VLOOKUP($F96,Risk_Assessment!$A:$N,13,FALSE))</f>
        <v/>
      </c>
      <c r="B96" s="7" t="str">
        <f>IF(ISERROR(VLOOKUP($F96,Risk_Assessment!$A:$N,7,FALSE)),"",VLOOKUP($F96,Risk_Assessment!$A:$N,7,FALSE))</f>
        <v/>
      </c>
      <c r="C96" s="7" t="str">
        <f>IF(ISERROR(VLOOKUP($F96,Risk_Assessment!$A:$N,8,FALSE)),"",VLOOKUP($F96,Risk_Assessment!$A:$N,8,FALSE))</f>
        <v/>
      </c>
      <c r="D96" s="7" t="str">
        <f>IF(ISERROR(VLOOKUP($F96,Risk_Assessment!$A:$N,11,FALSE)),"",VLOOKUP($F96,Risk_Assessment!$A:$N,11,FALSE))</f>
        <v/>
      </c>
      <c r="E96" s="7" t="str">
        <f>IF(ISERROR(VLOOKUP($F96,Risk_Assessment!$A:$N,12,FALSE)),"",VLOOKUP($F96,Risk_Assessment!$A:$N,12,FALSE))</f>
        <v/>
      </c>
      <c r="F96" s="9" t="str">
        <f t="shared" si="4"/>
        <v>TBC92</v>
      </c>
      <c r="G96" s="9">
        <f t="shared" si="5"/>
        <v>92</v>
      </c>
    </row>
    <row r="97" spans="1:7" ht="31.5" hidden="1" customHeight="1" x14ac:dyDescent="0.25">
      <c r="A97" s="7" t="str">
        <f>IF(ISERROR(VLOOKUP($F97,Risk_Assessment!$A:$N,13,FALSE)),"",VLOOKUP($F97,Risk_Assessment!$A:$N,13,FALSE))</f>
        <v/>
      </c>
      <c r="B97" s="7" t="str">
        <f>IF(ISERROR(VLOOKUP($F97,Risk_Assessment!$A:$N,7,FALSE)),"",VLOOKUP($F97,Risk_Assessment!$A:$N,7,FALSE))</f>
        <v/>
      </c>
      <c r="C97" s="7" t="str">
        <f>IF(ISERROR(VLOOKUP($F97,Risk_Assessment!$A:$N,8,FALSE)),"",VLOOKUP($F97,Risk_Assessment!$A:$N,8,FALSE))</f>
        <v/>
      </c>
      <c r="D97" s="7" t="str">
        <f>IF(ISERROR(VLOOKUP($F97,Risk_Assessment!$A:$N,11,FALSE)),"",VLOOKUP($F97,Risk_Assessment!$A:$N,11,FALSE))</f>
        <v/>
      </c>
      <c r="E97" s="7" t="str">
        <f>IF(ISERROR(VLOOKUP($F97,Risk_Assessment!$A:$N,12,FALSE)),"",VLOOKUP($F97,Risk_Assessment!$A:$N,12,FALSE))</f>
        <v/>
      </c>
      <c r="F97" s="9" t="str">
        <f t="shared" si="4"/>
        <v>TBC93</v>
      </c>
      <c r="G97" s="9">
        <f t="shared" si="5"/>
        <v>93</v>
      </c>
    </row>
    <row r="98" spans="1:7" ht="31.5" hidden="1" customHeight="1" x14ac:dyDescent="0.25">
      <c r="A98" s="7" t="str">
        <f>IF(ISERROR(VLOOKUP($F98,Risk_Assessment!$A:$N,13,FALSE)),"",VLOOKUP($F98,Risk_Assessment!$A:$N,13,FALSE))</f>
        <v/>
      </c>
      <c r="B98" s="7" t="str">
        <f>IF(ISERROR(VLOOKUP($F98,Risk_Assessment!$A:$N,7,FALSE)),"",VLOOKUP($F98,Risk_Assessment!$A:$N,7,FALSE))</f>
        <v/>
      </c>
      <c r="C98" s="7" t="str">
        <f>IF(ISERROR(VLOOKUP($F98,Risk_Assessment!$A:$N,8,FALSE)),"",VLOOKUP($F98,Risk_Assessment!$A:$N,8,FALSE))</f>
        <v/>
      </c>
      <c r="D98" s="7" t="str">
        <f>IF(ISERROR(VLOOKUP($F98,Risk_Assessment!$A:$N,11,FALSE)),"",VLOOKUP($F98,Risk_Assessment!$A:$N,11,FALSE))</f>
        <v/>
      </c>
      <c r="E98" s="7" t="str">
        <f>IF(ISERROR(VLOOKUP($F98,Risk_Assessment!$A:$N,12,FALSE)),"",VLOOKUP($F98,Risk_Assessment!$A:$N,12,FALSE))</f>
        <v/>
      </c>
      <c r="F98" s="9" t="str">
        <f t="shared" si="4"/>
        <v>TBC94</v>
      </c>
      <c r="G98" s="9">
        <f t="shared" si="5"/>
        <v>94</v>
      </c>
    </row>
    <row r="99" spans="1:7" ht="31.5" hidden="1" customHeight="1" x14ac:dyDescent="0.25">
      <c r="A99" s="7" t="str">
        <f>IF(ISERROR(VLOOKUP($F99,Risk_Assessment!$A:$N,13,FALSE)),"",VLOOKUP($F99,Risk_Assessment!$A:$N,13,FALSE))</f>
        <v/>
      </c>
      <c r="B99" s="7" t="str">
        <f>IF(ISERROR(VLOOKUP($F99,Risk_Assessment!$A:$N,7,FALSE)),"",VLOOKUP($F99,Risk_Assessment!$A:$N,7,FALSE))</f>
        <v/>
      </c>
      <c r="C99" s="7" t="str">
        <f>IF(ISERROR(VLOOKUP($F99,Risk_Assessment!$A:$N,8,FALSE)),"",VLOOKUP($F99,Risk_Assessment!$A:$N,8,FALSE))</f>
        <v/>
      </c>
      <c r="D99" s="7" t="str">
        <f>IF(ISERROR(VLOOKUP($F99,Risk_Assessment!$A:$N,11,FALSE)),"",VLOOKUP($F99,Risk_Assessment!$A:$N,11,FALSE))</f>
        <v/>
      </c>
      <c r="E99" s="7" t="str">
        <f>IF(ISERROR(VLOOKUP($F99,Risk_Assessment!$A:$N,12,FALSE)),"",VLOOKUP($F99,Risk_Assessment!$A:$N,12,FALSE))</f>
        <v/>
      </c>
      <c r="F99" s="9" t="str">
        <f t="shared" si="4"/>
        <v>TBC95</v>
      </c>
      <c r="G99" s="9">
        <f t="shared" si="5"/>
        <v>95</v>
      </c>
    </row>
    <row r="100" spans="1:7" ht="31.5" hidden="1" customHeight="1" x14ac:dyDescent="0.25">
      <c r="A100" s="7" t="str">
        <f>IF(ISERROR(VLOOKUP($F100,Risk_Assessment!$A:$N,13,FALSE)),"",VLOOKUP($F100,Risk_Assessment!$A:$N,13,FALSE))</f>
        <v/>
      </c>
      <c r="B100" s="7" t="str">
        <f>IF(ISERROR(VLOOKUP($F100,Risk_Assessment!$A:$N,7,FALSE)),"",VLOOKUP($F100,Risk_Assessment!$A:$N,7,FALSE))</f>
        <v/>
      </c>
      <c r="C100" s="7" t="str">
        <f>IF(ISERROR(VLOOKUP($F100,Risk_Assessment!$A:$N,8,FALSE)),"",VLOOKUP($F100,Risk_Assessment!$A:$N,8,FALSE))</f>
        <v/>
      </c>
      <c r="D100" s="7" t="str">
        <f>IF(ISERROR(VLOOKUP($F100,Risk_Assessment!$A:$N,11,FALSE)),"",VLOOKUP($F100,Risk_Assessment!$A:$N,11,FALSE))</f>
        <v/>
      </c>
      <c r="E100" s="7" t="str">
        <f>IF(ISERROR(VLOOKUP($F100,Risk_Assessment!$A:$N,12,FALSE)),"",VLOOKUP($F100,Risk_Assessment!$A:$N,12,FALSE))</f>
        <v/>
      </c>
      <c r="F100" s="9" t="str">
        <f t="shared" si="4"/>
        <v>TBC96</v>
      </c>
      <c r="G100" s="9">
        <f t="shared" si="5"/>
        <v>96</v>
      </c>
    </row>
    <row r="101" spans="1:7" ht="31.5" hidden="1" customHeight="1" x14ac:dyDescent="0.25">
      <c r="A101" s="7" t="str">
        <f>IF(ISERROR(VLOOKUP($F101,Risk_Assessment!$A:$N,13,FALSE)),"",VLOOKUP($F101,Risk_Assessment!$A:$N,13,FALSE))</f>
        <v/>
      </c>
      <c r="B101" s="7" t="str">
        <f>IF(ISERROR(VLOOKUP($F101,Risk_Assessment!$A:$N,7,FALSE)),"",VLOOKUP($F101,Risk_Assessment!$A:$N,7,FALSE))</f>
        <v/>
      </c>
      <c r="C101" s="7" t="str">
        <f>IF(ISERROR(VLOOKUP($F101,Risk_Assessment!$A:$N,8,FALSE)),"",VLOOKUP($F101,Risk_Assessment!$A:$N,8,FALSE))</f>
        <v/>
      </c>
      <c r="D101" s="7" t="str">
        <f>IF(ISERROR(VLOOKUP($F101,Risk_Assessment!$A:$N,11,FALSE)),"",VLOOKUP($F101,Risk_Assessment!$A:$N,11,FALSE))</f>
        <v/>
      </c>
      <c r="E101" s="7" t="str">
        <f>IF(ISERROR(VLOOKUP($F101,Risk_Assessment!$A:$N,12,FALSE)),"",VLOOKUP($F101,Risk_Assessment!$A:$N,12,FALSE))</f>
        <v/>
      </c>
      <c r="F101" s="9" t="str">
        <f t="shared" ref="F101:F130" si="6">CONCATENATE($B$2,G101)</f>
        <v>TBC97</v>
      </c>
      <c r="G101" s="9">
        <f t="shared" si="5"/>
        <v>97</v>
      </c>
    </row>
    <row r="102" spans="1:7" ht="31.5" hidden="1" customHeight="1" x14ac:dyDescent="0.25">
      <c r="A102" s="7" t="str">
        <f>IF(ISERROR(VLOOKUP($F102,Risk_Assessment!$A:$N,13,FALSE)),"",VLOOKUP($F102,Risk_Assessment!$A:$N,13,FALSE))</f>
        <v/>
      </c>
      <c r="B102" s="7" t="str">
        <f>IF(ISERROR(VLOOKUP($F102,Risk_Assessment!$A:$N,7,FALSE)),"",VLOOKUP($F102,Risk_Assessment!$A:$N,7,FALSE))</f>
        <v/>
      </c>
      <c r="C102" s="7" t="str">
        <f>IF(ISERROR(VLOOKUP($F102,Risk_Assessment!$A:$N,8,FALSE)),"",VLOOKUP($F102,Risk_Assessment!$A:$N,8,FALSE))</f>
        <v/>
      </c>
      <c r="D102" s="7" t="str">
        <f>IF(ISERROR(VLOOKUP($F102,Risk_Assessment!$A:$N,11,FALSE)),"",VLOOKUP($F102,Risk_Assessment!$A:$N,11,FALSE))</f>
        <v/>
      </c>
      <c r="E102" s="7" t="str">
        <f>IF(ISERROR(VLOOKUP($F102,Risk_Assessment!$A:$N,12,FALSE)),"",VLOOKUP($F102,Risk_Assessment!$A:$N,12,FALSE))</f>
        <v/>
      </c>
      <c r="F102" s="9" t="str">
        <f t="shared" si="6"/>
        <v>TBC98</v>
      </c>
      <c r="G102" s="9">
        <f t="shared" si="5"/>
        <v>98</v>
      </c>
    </row>
    <row r="103" spans="1:7" ht="31.5" hidden="1" customHeight="1" x14ac:dyDescent="0.25">
      <c r="A103" s="7" t="str">
        <f>IF(ISERROR(VLOOKUP($F103,Risk_Assessment!$A:$N,13,FALSE)),"",VLOOKUP($F103,Risk_Assessment!$A:$N,13,FALSE))</f>
        <v/>
      </c>
      <c r="B103" s="7" t="str">
        <f>IF(ISERROR(VLOOKUP($F103,Risk_Assessment!$A:$N,7,FALSE)),"",VLOOKUP($F103,Risk_Assessment!$A:$N,7,FALSE))</f>
        <v/>
      </c>
      <c r="C103" s="7" t="str">
        <f>IF(ISERROR(VLOOKUP($F103,Risk_Assessment!$A:$N,8,FALSE)),"",VLOOKUP($F103,Risk_Assessment!$A:$N,8,FALSE))</f>
        <v/>
      </c>
      <c r="D103" s="7" t="str">
        <f>IF(ISERROR(VLOOKUP($F103,Risk_Assessment!$A:$N,11,FALSE)),"",VLOOKUP($F103,Risk_Assessment!$A:$N,11,FALSE))</f>
        <v/>
      </c>
      <c r="E103" s="7" t="str">
        <f>IF(ISERROR(VLOOKUP($F103,Risk_Assessment!$A:$N,12,FALSE)),"",VLOOKUP($F103,Risk_Assessment!$A:$N,12,FALSE))</f>
        <v/>
      </c>
      <c r="F103" s="9" t="str">
        <f t="shared" si="6"/>
        <v>TBC99</v>
      </c>
      <c r="G103" s="9">
        <f t="shared" si="5"/>
        <v>99</v>
      </c>
    </row>
    <row r="104" spans="1:7" ht="31.5" hidden="1" customHeight="1" x14ac:dyDescent="0.25">
      <c r="A104" s="7" t="str">
        <f>IF(ISERROR(VLOOKUP($F104,Risk_Assessment!$A:$N,13,FALSE)),"",VLOOKUP($F104,Risk_Assessment!$A:$N,13,FALSE))</f>
        <v/>
      </c>
      <c r="B104" s="7" t="str">
        <f>IF(ISERROR(VLOOKUP($F104,Risk_Assessment!$A:$N,7,FALSE)),"",VLOOKUP($F104,Risk_Assessment!$A:$N,7,FALSE))</f>
        <v/>
      </c>
      <c r="C104" s="7" t="str">
        <f>IF(ISERROR(VLOOKUP($F104,Risk_Assessment!$A:$N,8,FALSE)),"",VLOOKUP($F104,Risk_Assessment!$A:$N,8,FALSE))</f>
        <v/>
      </c>
      <c r="D104" s="7" t="str">
        <f>IF(ISERROR(VLOOKUP($F104,Risk_Assessment!$A:$N,11,FALSE)),"",VLOOKUP($F104,Risk_Assessment!$A:$N,11,FALSE))</f>
        <v/>
      </c>
      <c r="E104" s="7" t="str">
        <f>IF(ISERROR(VLOOKUP($F104,Risk_Assessment!$A:$N,12,FALSE)),"",VLOOKUP($F104,Risk_Assessment!$A:$N,12,FALSE))</f>
        <v/>
      </c>
      <c r="F104" s="9" t="str">
        <f t="shared" si="6"/>
        <v>TBC100</v>
      </c>
      <c r="G104" s="9">
        <f t="shared" si="5"/>
        <v>100</v>
      </c>
    </row>
    <row r="105" spans="1:7" ht="31.5" hidden="1" customHeight="1" x14ac:dyDescent="0.25">
      <c r="A105" s="7" t="str">
        <f>IF(ISERROR(VLOOKUP($F105,Risk_Assessment!$A:$N,13,FALSE)),"",VLOOKUP($F105,Risk_Assessment!$A:$N,13,FALSE))</f>
        <v/>
      </c>
      <c r="B105" s="7" t="str">
        <f>IF(ISERROR(VLOOKUP($F105,Risk_Assessment!$A:$N,7,FALSE)),"",VLOOKUP($F105,Risk_Assessment!$A:$N,7,FALSE))</f>
        <v/>
      </c>
      <c r="C105" s="7" t="str">
        <f>IF(ISERROR(VLOOKUP($F105,Risk_Assessment!$A:$N,8,FALSE)),"",VLOOKUP($F105,Risk_Assessment!$A:$N,8,FALSE))</f>
        <v/>
      </c>
      <c r="D105" s="7" t="str">
        <f>IF(ISERROR(VLOOKUP($F105,Risk_Assessment!$A:$N,11,FALSE)),"",VLOOKUP($F105,Risk_Assessment!$A:$N,11,FALSE))</f>
        <v/>
      </c>
      <c r="E105" s="7" t="str">
        <f>IF(ISERROR(VLOOKUP($F105,Risk_Assessment!$A:$N,12,FALSE)),"",VLOOKUP($F105,Risk_Assessment!$A:$N,12,FALSE))</f>
        <v/>
      </c>
      <c r="F105" s="9" t="str">
        <f t="shared" si="6"/>
        <v>TBC101</v>
      </c>
      <c r="G105" s="9">
        <f t="shared" si="5"/>
        <v>101</v>
      </c>
    </row>
    <row r="106" spans="1:7" ht="31.5" hidden="1" customHeight="1" x14ac:dyDescent="0.25">
      <c r="A106" s="7" t="str">
        <f>IF(ISERROR(VLOOKUP($F106,Risk_Assessment!$A:$N,13,FALSE)),"",VLOOKUP($F106,Risk_Assessment!$A:$N,13,FALSE))</f>
        <v/>
      </c>
      <c r="B106" s="7" t="str">
        <f>IF(ISERROR(VLOOKUP($F106,Risk_Assessment!$A:$N,7,FALSE)),"",VLOOKUP($F106,Risk_Assessment!$A:$N,7,FALSE))</f>
        <v/>
      </c>
      <c r="C106" s="7" t="str">
        <f>IF(ISERROR(VLOOKUP($F106,Risk_Assessment!$A:$N,8,FALSE)),"",VLOOKUP($F106,Risk_Assessment!$A:$N,8,FALSE))</f>
        <v/>
      </c>
      <c r="D106" s="7" t="str">
        <f>IF(ISERROR(VLOOKUP($F106,Risk_Assessment!$A:$N,11,FALSE)),"",VLOOKUP($F106,Risk_Assessment!$A:$N,11,FALSE))</f>
        <v/>
      </c>
      <c r="E106" s="7" t="str">
        <f>IF(ISERROR(VLOOKUP($F106,Risk_Assessment!$A:$N,12,FALSE)),"",VLOOKUP($F106,Risk_Assessment!$A:$N,12,FALSE))</f>
        <v/>
      </c>
      <c r="F106" s="9" t="str">
        <f t="shared" si="6"/>
        <v>TBC102</v>
      </c>
      <c r="G106" s="9">
        <f t="shared" si="5"/>
        <v>102</v>
      </c>
    </row>
    <row r="107" spans="1:7" ht="31.5" hidden="1" customHeight="1" x14ac:dyDescent="0.25">
      <c r="A107" s="7" t="str">
        <f>IF(ISERROR(VLOOKUP($F107,Risk_Assessment!$A:$N,13,FALSE)),"",VLOOKUP($F107,Risk_Assessment!$A:$N,13,FALSE))</f>
        <v/>
      </c>
      <c r="B107" s="7" t="str">
        <f>IF(ISERROR(VLOOKUP($F107,Risk_Assessment!$A:$N,7,FALSE)),"",VLOOKUP($F107,Risk_Assessment!$A:$N,7,FALSE))</f>
        <v/>
      </c>
      <c r="C107" s="7" t="str">
        <f>IF(ISERROR(VLOOKUP($F107,Risk_Assessment!$A:$N,8,FALSE)),"",VLOOKUP($F107,Risk_Assessment!$A:$N,8,FALSE))</f>
        <v/>
      </c>
      <c r="D107" s="7" t="str">
        <f>IF(ISERROR(VLOOKUP($F107,Risk_Assessment!$A:$N,11,FALSE)),"",VLOOKUP($F107,Risk_Assessment!$A:$N,11,FALSE))</f>
        <v/>
      </c>
      <c r="E107" s="7" t="str">
        <f>IF(ISERROR(VLOOKUP($F107,Risk_Assessment!$A:$N,12,FALSE)),"",VLOOKUP($F107,Risk_Assessment!$A:$N,12,FALSE))</f>
        <v/>
      </c>
      <c r="F107" s="9" t="str">
        <f t="shared" si="6"/>
        <v>TBC103</v>
      </c>
      <c r="G107" s="9">
        <f t="shared" si="5"/>
        <v>103</v>
      </c>
    </row>
    <row r="108" spans="1:7" ht="31.5" hidden="1" customHeight="1" x14ac:dyDescent="0.25">
      <c r="A108" s="7" t="str">
        <f>IF(ISERROR(VLOOKUP($F108,Risk_Assessment!$A:$N,13,FALSE)),"",VLOOKUP($F108,Risk_Assessment!$A:$N,13,FALSE))</f>
        <v/>
      </c>
      <c r="B108" s="7" t="str">
        <f>IF(ISERROR(VLOOKUP($F108,Risk_Assessment!$A:$N,7,FALSE)),"",VLOOKUP($F108,Risk_Assessment!$A:$N,7,FALSE))</f>
        <v/>
      </c>
      <c r="C108" s="7" t="str">
        <f>IF(ISERROR(VLOOKUP($F108,Risk_Assessment!$A:$N,8,FALSE)),"",VLOOKUP($F108,Risk_Assessment!$A:$N,8,FALSE))</f>
        <v/>
      </c>
      <c r="D108" s="7" t="str">
        <f>IF(ISERROR(VLOOKUP($F108,Risk_Assessment!$A:$N,11,FALSE)),"",VLOOKUP($F108,Risk_Assessment!$A:$N,11,FALSE))</f>
        <v/>
      </c>
      <c r="E108" s="7" t="str">
        <f>IF(ISERROR(VLOOKUP($F108,Risk_Assessment!$A:$N,12,FALSE)),"",VLOOKUP($F108,Risk_Assessment!$A:$N,12,FALSE))</f>
        <v/>
      </c>
      <c r="F108" s="9" t="str">
        <f t="shared" si="6"/>
        <v>TBC104</v>
      </c>
      <c r="G108" s="9">
        <f t="shared" si="5"/>
        <v>104</v>
      </c>
    </row>
    <row r="109" spans="1:7" ht="31.5" hidden="1" customHeight="1" x14ac:dyDescent="0.25">
      <c r="A109" s="7" t="str">
        <f>IF(ISERROR(VLOOKUP($F109,Risk_Assessment!$A:$N,13,FALSE)),"",VLOOKUP($F109,Risk_Assessment!$A:$N,13,FALSE))</f>
        <v/>
      </c>
      <c r="B109" s="7" t="str">
        <f>IF(ISERROR(VLOOKUP($F109,Risk_Assessment!$A:$N,7,FALSE)),"",VLOOKUP($F109,Risk_Assessment!$A:$N,7,FALSE))</f>
        <v/>
      </c>
      <c r="C109" s="7" t="str">
        <f>IF(ISERROR(VLOOKUP($F109,Risk_Assessment!$A:$N,8,FALSE)),"",VLOOKUP($F109,Risk_Assessment!$A:$N,8,FALSE))</f>
        <v/>
      </c>
      <c r="D109" s="7" t="str">
        <f>IF(ISERROR(VLOOKUP($F109,Risk_Assessment!$A:$N,11,FALSE)),"",VLOOKUP($F109,Risk_Assessment!$A:$N,11,FALSE))</f>
        <v/>
      </c>
      <c r="E109" s="7" t="str">
        <f>IF(ISERROR(VLOOKUP($F109,Risk_Assessment!$A:$N,12,FALSE)),"",VLOOKUP($F109,Risk_Assessment!$A:$N,12,FALSE))</f>
        <v/>
      </c>
      <c r="F109" s="9" t="str">
        <f t="shared" si="6"/>
        <v>TBC105</v>
      </c>
      <c r="G109" s="9">
        <f t="shared" si="5"/>
        <v>105</v>
      </c>
    </row>
    <row r="110" spans="1:7" ht="31.5" hidden="1" customHeight="1" x14ac:dyDescent="0.25">
      <c r="A110" s="7" t="str">
        <f>IF(ISERROR(VLOOKUP($F110,Risk_Assessment!$A:$N,13,FALSE)),"",VLOOKUP($F110,Risk_Assessment!$A:$N,13,FALSE))</f>
        <v/>
      </c>
      <c r="B110" s="7" t="str">
        <f>IF(ISERROR(VLOOKUP($F110,Risk_Assessment!$A:$N,7,FALSE)),"",VLOOKUP($F110,Risk_Assessment!$A:$N,7,FALSE))</f>
        <v/>
      </c>
      <c r="C110" s="7" t="str">
        <f>IF(ISERROR(VLOOKUP($F110,Risk_Assessment!$A:$N,8,FALSE)),"",VLOOKUP($F110,Risk_Assessment!$A:$N,8,FALSE))</f>
        <v/>
      </c>
      <c r="D110" s="7" t="str">
        <f>IF(ISERROR(VLOOKUP($F110,Risk_Assessment!$A:$N,11,FALSE)),"",VLOOKUP($F110,Risk_Assessment!$A:$N,11,FALSE))</f>
        <v/>
      </c>
      <c r="E110" s="7" t="str">
        <f>IF(ISERROR(VLOOKUP($F110,Risk_Assessment!$A:$N,12,FALSE)),"",VLOOKUP($F110,Risk_Assessment!$A:$N,12,FALSE))</f>
        <v/>
      </c>
      <c r="F110" s="9" t="str">
        <f t="shared" si="6"/>
        <v>TBC106</v>
      </c>
      <c r="G110" s="9">
        <f t="shared" si="5"/>
        <v>106</v>
      </c>
    </row>
    <row r="111" spans="1:7" ht="31.5" hidden="1" customHeight="1" x14ac:dyDescent="0.25">
      <c r="A111" s="7" t="str">
        <f>IF(ISERROR(VLOOKUP($F111,Risk_Assessment!$A:$N,13,FALSE)),"",VLOOKUP($F111,Risk_Assessment!$A:$N,13,FALSE))</f>
        <v/>
      </c>
      <c r="B111" s="7" t="str">
        <f>IF(ISERROR(VLOOKUP($F111,Risk_Assessment!$A:$N,7,FALSE)),"",VLOOKUP($F111,Risk_Assessment!$A:$N,7,FALSE))</f>
        <v/>
      </c>
      <c r="C111" s="7" t="str">
        <f>IF(ISERROR(VLOOKUP($F111,Risk_Assessment!$A:$N,8,FALSE)),"",VLOOKUP($F111,Risk_Assessment!$A:$N,8,FALSE))</f>
        <v/>
      </c>
      <c r="D111" s="7" t="str">
        <f>IF(ISERROR(VLOOKUP($F111,Risk_Assessment!$A:$N,11,FALSE)),"",VLOOKUP($F111,Risk_Assessment!$A:$N,11,FALSE))</f>
        <v/>
      </c>
      <c r="E111" s="7" t="str">
        <f>IF(ISERROR(VLOOKUP($F111,Risk_Assessment!$A:$N,12,FALSE)),"",VLOOKUP($F111,Risk_Assessment!$A:$N,12,FALSE))</f>
        <v/>
      </c>
      <c r="F111" s="9" t="str">
        <f t="shared" si="6"/>
        <v>TBC107</v>
      </c>
      <c r="G111" s="9">
        <f t="shared" si="5"/>
        <v>107</v>
      </c>
    </row>
    <row r="112" spans="1:7" ht="31.5" hidden="1" customHeight="1" x14ac:dyDescent="0.25">
      <c r="A112" s="7" t="str">
        <f>IF(ISERROR(VLOOKUP($F112,Risk_Assessment!$A:$N,13,FALSE)),"",VLOOKUP($F112,Risk_Assessment!$A:$N,13,FALSE))</f>
        <v/>
      </c>
      <c r="B112" s="7" t="str">
        <f>IF(ISERROR(VLOOKUP($F112,Risk_Assessment!$A:$N,7,FALSE)),"",VLOOKUP($F112,Risk_Assessment!$A:$N,7,FALSE))</f>
        <v/>
      </c>
      <c r="C112" s="7" t="str">
        <f>IF(ISERROR(VLOOKUP($F112,Risk_Assessment!$A:$N,8,FALSE)),"",VLOOKUP($F112,Risk_Assessment!$A:$N,8,FALSE))</f>
        <v/>
      </c>
      <c r="D112" s="7" t="str">
        <f>IF(ISERROR(VLOOKUP($F112,Risk_Assessment!$A:$N,11,FALSE)),"",VLOOKUP($F112,Risk_Assessment!$A:$N,11,FALSE))</f>
        <v/>
      </c>
      <c r="E112" s="7" t="str">
        <f>IF(ISERROR(VLOOKUP($F112,Risk_Assessment!$A:$N,12,FALSE)),"",VLOOKUP($F112,Risk_Assessment!$A:$N,12,FALSE))</f>
        <v/>
      </c>
      <c r="F112" s="9" t="str">
        <f t="shared" si="6"/>
        <v>TBC108</v>
      </c>
      <c r="G112" s="9">
        <f t="shared" si="5"/>
        <v>108</v>
      </c>
    </row>
    <row r="113" spans="1:7" ht="31.5" hidden="1" customHeight="1" x14ac:dyDescent="0.25">
      <c r="A113" s="7" t="str">
        <f>IF(ISERROR(VLOOKUP($F113,Risk_Assessment!$A:$N,13,FALSE)),"",VLOOKUP($F113,Risk_Assessment!$A:$N,13,FALSE))</f>
        <v/>
      </c>
      <c r="B113" s="7" t="str">
        <f>IF(ISERROR(VLOOKUP($F113,Risk_Assessment!$A:$N,7,FALSE)),"",VLOOKUP($F113,Risk_Assessment!$A:$N,7,FALSE))</f>
        <v/>
      </c>
      <c r="C113" s="7" t="str">
        <f>IF(ISERROR(VLOOKUP($F113,Risk_Assessment!$A:$N,8,FALSE)),"",VLOOKUP($F113,Risk_Assessment!$A:$N,8,FALSE))</f>
        <v/>
      </c>
      <c r="D113" s="7" t="str">
        <f>IF(ISERROR(VLOOKUP($F113,Risk_Assessment!$A:$N,11,FALSE)),"",VLOOKUP($F113,Risk_Assessment!$A:$N,11,FALSE))</f>
        <v/>
      </c>
      <c r="E113" s="7" t="str">
        <f>IF(ISERROR(VLOOKUP($F113,Risk_Assessment!$A:$N,12,FALSE)),"",VLOOKUP($F113,Risk_Assessment!$A:$N,12,FALSE))</f>
        <v/>
      </c>
      <c r="F113" s="9" t="str">
        <f t="shared" si="6"/>
        <v>TBC109</v>
      </c>
      <c r="G113" s="9">
        <f t="shared" si="5"/>
        <v>109</v>
      </c>
    </row>
    <row r="114" spans="1:7" ht="31.5" hidden="1" customHeight="1" x14ac:dyDescent="0.25">
      <c r="A114" s="7" t="str">
        <f>IF(ISERROR(VLOOKUP($F114,Risk_Assessment!$A:$N,13,FALSE)),"",VLOOKUP($F114,Risk_Assessment!$A:$N,13,FALSE))</f>
        <v/>
      </c>
      <c r="B114" s="7" t="str">
        <f>IF(ISERROR(VLOOKUP($F114,Risk_Assessment!$A:$N,7,FALSE)),"",VLOOKUP($F114,Risk_Assessment!$A:$N,7,FALSE))</f>
        <v/>
      </c>
      <c r="C114" s="7" t="str">
        <f>IF(ISERROR(VLOOKUP($F114,Risk_Assessment!$A:$N,8,FALSE)),"",VLOOKUP($F114,Risk_Assessment!$A:$N,8,FALSE))</f>
        <v/>
      </c>
      <c r="D114" s="7" t="str">
        <f>IF(ISERROR(VLOOKUP($F114,Risk_Assessment!$A:$N,11,FALSE)),"",VLOOKUP($F114,Risk_Assessment!$A:$N,11,FALSE))</f>
        <v/>
      </c>
      <c r="E114" s="7" t="str">
        <f>IF(ISERROR(VLOOKUP($F114,Risk_Assessment!$A:$N,12,FALSE)),"",VLOOKUP($F114,Risk_Assessment!$A:$N,12,FALSE))</f>
        <v/>
      </c>
      <c r="F114" s="9" t="str">
        <f t="shared" si="6"/>
        <v>TBC110</v>
      </c>
      <c r="G114" s="9">
        <f t="shared" si="5"/>
        <v>110</v>
      </c>
    </row>
    <row r="115" spans="1:7" ht="31.5" hidden="1" customHeight="1" x14ac:dyDescent="0.25">
      <c r="A115" s="7" t="str">
        <f>IF(ISERROR(VLOOKUP($F115,Risk_Assessment!$A:$N,13,FALSE)),"",VLOOKUP($F115,Risk_Assessment!$A:$N,13,FALSE))</f>
        <v/>
      </c>
      <c r="B115" s="7" t="str">
        <f>IF(ISERROR(VLOOKUP($F115,Risk_Assessment!$A:$N,7,FALSE)),"",VLOOKUP($F115,Risk_Assessment!$A:$N,7,FALSE))</f>
        <v/>
      </c>
      <c r="C115" s="7" t="str">
        <f>IF(ISERROR(VLOOKUP($F115,Risk_Assessment!$A:$N,8,FALSE)),"",VLOOKUP($F115,Risk_Assessment!$A:$N,8,FALSE))</f>
        <v/>
      </c>
      <c r="D115" s="7" t="str">
        <f>IF(ISERROR(VLOOKUP($F115,Risk_Assessment!$A:$N,11,FALSE)),"",VLOOKUP($F115,Risk_Assessment!$A:$N,11,FALSE))</f>
        <v/>
      </c>
      <c r="E115" s="7" t="str">
        <f>IF(ISERROR(VLOOKUP($F115,Risk_Assessment!$A:$N,12,FALSE)),"",VLOOKUP($F115,Risk_Assessment!$A:$N,12,FALSE))</f>
        <v/>
      </c>
      <c r="F115" s="9" t="str">
        <f t="shared" si="6"/>
        <v>TBC111</v>
      </c>
      <c r="G115" s="9">
        <f t="shared" si="5"/>
        <v>111</v>
      </c>
    </row>
    <row r="116" spans="1:7" ht="31.5" hidden="1" customHeight="1" x14ac:dyDescent="0.25">
      <c r="A116" s="7" t="str">
        <f>IF(ISERROR(VLOOKUP($F116,Risk_Assessment!$A:$N,13,FALSE)),"",VLOOKUP($F116,Risk_Assessment!$A:$N,13,FALSE))</f>
        <v/>
      </c>
      <c r="B116" s="7" t="str">
        <f>IF(ISERROR(VLOOKUP($F116,Risk_Assessment!$A:$N,7,FALSE)),"",VLOOKUP($F116,Risk_Assessment!$A:$N,7,FALSE))</f>
        <v/>
      </c>
      <c r="C116" s="7" t="str">
        <f>IF(ISERROR(VLOOKUP($F116,Risk_Assessment!$A:$N,8,FALSE)),"",VLOOKUP($F116,Risk_Assessment!$A:$N,8,FALSE))</f>
        <v/>
      </c>
      <c r="D116" s="7" t="str">
        <f>IF(ISERROR(VLOOKUP($F116,Risk_Assessment!$A:$N,11,FALSE)),"",VLOOKUP($F116,Risk_Assessment!$A:$N,11,FALSE))</f>
        <v/>
      </c>
      <c r="E116" s="7" t="str">
        <f>IF(ISERROR(VLOOKUP($F116,Risk_Assessment!$A:$N,12,FALSE)),"",VLOOKUP($F116,Risk_Assessment!$A:$N,12,FALSE))</f>
        <v/>
      </c>
      <c r="F116" s="9" t="str">
        <f t="shared" si="6"/>
        <v>TBC112</v>
      </c>
      <c r="G116" s="9">
        <f t="shared" si="5"/>
        <v>112</v>
      </c>
    </row>
    <row r="117" spans="1:7" ht="31.5" hidden="1" customHeight="1" x14ac:dyDescent="0.25">
      <c r="A117" s="7" t="str">
        <f>IF(ISERROR(VLOOKUP($F117,Risk_Assessment!$A:$N,13,FALSE)),"",VLOOKUP($F117,Risk_Assessment!$A:$N,13,FALSE))</f>
        <v/>
      </c>
      <c r="B117" s="7" t="str">
        <f>IF(ISERROR(VLOOKUP($F117,Risk_Assessment!$A:$N,7,FALSE)),"",VLOOKUP($F117,Risk_Assessment!$A:$N,7,FALSE))</f>
        <v/>
      </c>
      <c r="C117" s="7" t="str">
        <f>IF(ISERROR(VLOOKUP($F117,Risk_Assessment!$A:$N,8,FALSE)),"",VLOOKUP($F117,Risk_Assessment!$A:$N,8,FALSE))</f>
        <v/>
      </c>
      <c r="D117" s="7" t="str">
        <f>IF(ISERROR(VLOOKUP($F117,Risk_Assessment!$A:$N,11,FALSE)),"",VLOOKUP($F117,Risk_Assessment!$A:$N,11,FALSE))</f>
        <v/>
      </c>
      <c r="E117" s="7" t="str">
        <f>IF(ISERROR(VLOOKUP($F117,Risk_Assessment!$A:$N,12,FALSE)),"",VLOOKUP($F117,Risk_Assessment!$A:$N,12,FALSE))</f>
        <v/>
      </c>
      <c r="F117" s="9" t="str">
        <f t="shared" si="6"/>
        <v>TBC113</v>
      </c>
      <c r="G117" s="9">
        <f t="shared" si="5"/>
        <v>113</v>
      </c>
    </row>
    <row r="118" spans="1:7" ht="31.5" hidden="1" customHeight="1" x14ac:dyDescent="0.25">
      <c r="A118" s="7" t="str">
        <f>IF(ISERROR(VLOOKUP($F118,Risk_Assessment!$A:$N,13,FALSE)),"",VLOOKUP($F118,Risk_Assessment!$A:$N,13,FALSE))</f>
        <v/>
      </c>
      <c r="B118" s="7" t="str">
        <f>IF(ISERROR(VLOOKUP($F118,Risk_Assessment!$A:$N,7,FALSE)),"",VLOOKUP($F118,Risk_Assessment!$A:$N,7,FALSE))</f>
        <v/>
      </c>
      <c r="C118" s="7" t="str">
        <f>IF(ISERROR(VLOOKUP($F118,Risk_Assessment!$A:$N,8,FALSE)),"",VLOOKUP($F118,Risk_Assessment!$A:$N,8,FALSE))</f>
        <v/>
      </c>
      <c r="D118" s="7" t="str">
        <f>IF(ISERROR(VLOOKUP($F118,Risk_Assessment!$A:$N,11,FALSE)),"",VLOOKUP($F118,Risk_Assessment!$A:$N,11,FALSE))</f>
        <v/>
      </c>
      <c r="E118" s="7" t="str">
        <f>IF(ISERROR(VLOOKUP($F118,Risk_Assessment!$A:$N,12,FALSE)),"",VLOOKUP($F118,Risk_Assessment!$A:$N,12,FALSE))</f>
        <v/>
      </c>
      <c r="F118" s="9" t="str">
        <f t="shared" si="6"/>
        <v>TBC114</v>
      </c>
      <c r="G118" s="9">
        <f t="shared" si="5"/>
        <v>114</v>
      </c>
    </row>
    <row r="119" spans="1:7" ht="31.5" hidden="1" customHeight="1" x14ac:dyDescent="0.25">
      <c r="A119" s="7" t="str">
        <f>IF(ISERROR(VLOOKUP($F119,Risk_Assessment!$A:$N,13,FALSE)),"",VLOOKUP($F119,Risk_Assessment!$A:$N,13,FALSE))</f>
        <v/>
      </c>
      <c r="B119" s="7" t="str">
        <f>IF(ISERROR(VLOOKUP($F119,Risk_Assessment!$A:$N,7,FALSE)),"",VLOOKUP($F119,Risk_Assessment!$A:$N,7,FALSE))</f>
        <v/>
      </c>
      <c r="C119" s="7" t="str">
        <f>IF(ISERROR(VLOOKUP($F119,Risk_Assessment!$A:$N,8,FALSE)),"",VLOOKUP($F119,Risk_Assessment!$A:$N,8,FALSE))</f>
        <v/>
      </c>
      <c r="D119" s="7" t="str">
        <f>IF(ISERROR(VLOOKUP($F119,Risk_Assessment!$A:$N,11,FALSE)),"",VLOOKUP($F119,Risk_Assessment!$A:$N,11,FALSE))</f>
        <v/>
      </c>
      <c r="E119" s="7" t="str">
        <f>IF(ISERROR(VLOOKUP($F119,Risk_Assessment!$A:$N,12,FALSE)),"",VLOOKUP($F119,Risk_Assessment!$A:$N,12,FALSE))</f>
        <v/>
      </c>
      <c r="F119" s="9" t="str">
        <f t="shared" si="6"/>
        <v>TBC115</v>
      </c>
      <c r="G119" s="9">
        <f t="shared" si="5"/>
        <v>115</v>
      </c>
    </row>
    <row r="120" spans="1:7" ht="31.5" hidden="1" customHeight="1" x14ac:dyDescent="0.25">
      <c r="A120" s="7" t="str">
        <f>IF(ISERROR(VLOOKUP($F120,Risk_Assessment!$A:$N,13,FALSE)),"",VLOOKUP($F120,Risk_Assessment!$A:$N,13,FALSE))</f>
        <v/>
      </c>
      <c r="B120" s="7" t="str">
        <f>IF(ISERROR(VLOOKUP($F120,Risk_Assessment!$A:$N,7,FALSE)),"",VLOOKUP($F120,Risk_Assessment!$A:$N,7,FALSE))</f>
        <v/>
      </c>
      <c r="C120" s="7" t="str">
        <f>IF(ISERROR(VLOOKUP($F120,Risk_Assessment!$A:$N,8,FALSE)),"",VLOOKUP($F120,Risk_Assessment!$A:$N,8,FALSE))</f>
        <v/>
      </c>
      <c r="D120" s="7" t="str">
        <f>IF(ISERROR(VLOOKUP($F120,Risk_Assessment!$A:$N,11,FALSE)),"",VLOOKUP($F120,Risk_Assessment!$A:$N,11,FALSE))</f>
        <v/>
      </c>
      <c r="E120" s="7" t="str">
        <f>IF(ISERROR(VLOOKUP($F120,Risk_Assessment!$A:$N,12,FALSE)),"",VLOOKUP($F120,Risk_Assessment!$A:$N,12,FALSE))</f>
        <v/>
      </c>
      <c r="F120" s="9" t="str">
        <f t="shared" si="6"/>
        <v>TBC116</v>
      </c>
      <c r="G120" s="9">
        <f t="shared" si="5"/>
        <v>116</v>
      </c>
    </row>
    <row r="121" spans="1:7" ht="31.5" hidden="1" customHeight="1" x14ac:dyDescent="0.25">
      <c r="A121" s="7" t="str">
        <f>IF(ISERROR(VLOOKUP($F121,Risk_Assessment!$A:$N,13,FALSE)),"",VLOOKUP($F121,Risk_Assessment!$A:$N,13,FALSE))</f>
        <v/>
      </c>
      <c r="B121" s="7" t="str">
        <f>IF(ISERROR(VLOOKUP($F121,Risk_Assessment!$A:$N,7,FALSE)),"",VLOOKUP($F121,Risk_Assessment!$A:$N,7,FALSE))</f>
        <v/>
      </c>
      <c r="C121" s="7" t="str">
        <f>IF(ISERROR(VLOOKUP($F121,Risk_Assessment!$A:$N,8,FALSE)),"",VLOOKUP($F121,Risk_Assessment!$A:$N,8,FALSE))</f>
        <v/>
      </c>
      <c r="D121" s="7" t="str">
        <f>IF(ISERROR(VLOOKUP($F121,Risk_Assessment!$A:$N,11,FALSE)),"",VLOOKUP($F121,Risk_Assessment!$A:$N,11,FALSE))</f>
        <v/>
      </c>
      <c r="E121" s="7" t="str">
        <f>IF(ISERROR(VLOOKUP($F121,Risk_Assessment!$A:$N,12,FALSE)),"",VLOOKUP($F121,Risk_Assessment!$A:$N,12,FALSE))</f>
        <v/>
      </c>
      <c r="F121" s="9" t="str">
        <f t="shared" si="6"/>
        <v>TBC117</v>
      </c>
      <c r="G121" s="9">
        <f t="shared" si="5"/>
        <v>117</v>
      </c>
    </row>
    <row r="122" spans="1:7" ht="31.5" hidden="1" customHeight="1" x14ac:dyDescent="0.25">
      <c r="A122" s="7" t="str">
        <f>IF(ISERROR(VLOOKUP($F122,Risk_Assessment!$A:$N,13,FALSE)),"",VLOOKUP($F122,Risk_Assessment!$A:$N,13,FALSE))</f>
        <v/>
      </c>
      <c r="B122" s="7" t="str">
        <f>IF(ISERROR(VLOOKUP($F122,Risk_Assessment!$A:$N,7,FALSE)),"",VLOOKUP($F122,Risk_Assessment!$A:$N,7,FALSE))</f>
        <v/>
      </c>
      <c r="C122" s="7" t="str">
        <f>IF(ISERROR(VLOOKUP($F122,Risk_Assessment!$A:$N,8,FALSE)),"",VLOOKUP($F122,Risk_Assessment!$A:$N,8,FALSE))</f>
        <v/>
      </c>
      <c r="D122" s="7" t="str">
        <f>IF(ISERROR(VLOOKUP($F122,Risk_Assessment!$A:$N,11,FALSE)),"",VLOOKUP($F122,Risk_Assessment!$A:$N,11,FALSE))</f>
        <v/>
      </c>
      <c r="E122" s="7" t="str">
        <f>IF(ISERROR(VLOOKUP($F122,Risk_Assessment!$A:$N,12,FALSE)),"",VLOOKUP($F122,Risk_Assessment!$A:$N,12,FALSE))</f>
        <v/>
      </c>
      <c r="F122" s="9" t="str">
        <f t="shared" si="6"/>
        <v>TBC118</v>
      </c>
      <c r="G122" s="9">
        <f t="shared" si="5"/>
        <v>118</v>
      </c>
    </row>
    <row r="123" spans="1:7" ht="31.5" hidden="1" customHeight="1" x14ac:dyDescent="0.25">
      <c r="A123" s="7" t="str">
        <f>IF(ISERROR(VLOOKUP($F123,Risk_Assessment!$A:$N,13,FALSE)),"",VLOOKUP($F123,Risk_Assessment!$A:$N,13,FALSE))</f>
        <v/>
      </c>
      <c r="B123" s="7" t="str">
        <f>IF(ISERROR(VLOOKUP($F123,Risk_Assessment!$A:$N,7,FALSE)),"",VLOOKUP($F123,Risk_Assessment!$A:$N,7,FALSE))</f>
        <v/>
      </c>
      <c r="C123" s="7" t="str">
        <f>IF(ISERROR(VLOOKUP($F123,Risk_Assessment!$A:$N,8,FALSE)),"",VLOOKUP($F123,Risk_Assessment!$A:$N,8,FALSE))</f>
        <v/>
      </c>
      <c r="D123" s="7" t="str">
        <f>IF(ISERROR(VLOOKUP($F123,Risk_Assessment!$A:$N,11,FALSE)),"",VLOOKUP($F123,Risk_Assessment!$A:$N,11,FALSE))</f>
        <v/>
      </c>
      <c r="E123" s="7" t="str">
        <f>IF(ISERROR(VLOOKUP($F123,Risk_Assessment!$A:$N,12,FALSE)),"",VLOOKUP($F123,Risk_Assessment!$A:$N,12,FALSE))</f>
        <v/>
      </c>
      <c r="F123" s="9" t="str">
        <f t="shared" si="6"/>
        <v>TBC119</v>
      </c>
      <c r="G123" s="9">
        <f t="shared" si="5"/>
        <v>119</v>
      </c>
    </row>
    <row r="124" spans="1:7" ht="31.5" hidden="1" customHeight="1" x14ac:dyDescent="0.25">
      <c r="A124" s="7" t="str">
        <f>IF(ISERROR(VLOOKUP($F124,Risk_Assessment!$A:$N,13,FALSE)),"",VLOOKUP($F124,Risk_Assessment!$A:$N,13,FALSE))</f>
        <v/>
      </c>
      <c r="B124" s="7" t="str">
        <f>IF(ISERROR(VLOOKUP($F124,Risk_Assessment!$A:$N,7,FALSE)),"",VLOOKUP($F124,Risk_Assessment!$A:$N,7,FALSE))</f>
        <v/>
      </c>
      <c r="C124" s="7" t="str">
        <f>IF(ISERROR(VLOOKUP($F124,Risk_Assessment!$A:$N,8,FALSE)),"",VLOOKUP($F124,Risk_Assessment!$A:$N,8,FALSE))</f>
        <v/>
      </c>
      <c r="D124" s="7" t="str">
        <f>IF(ISERROR(VLOOKUP($F124,Risk_Assessment!$A:$N,11,FALSE)),"",VLOOKUP($F124,Risk_Assessment!$A:$N,11,FALSE))</f>
        <v/>
      </c>
      <c r="E124" s="7" t="str">
        <f>IF(ISERROR(VLOOKUP($F124,Risk_Assessment!$A:$N,12,FALSE)),"",VLOOKUP($F124,Risk_Assessment!$A:$N,12,FALSE))</f>
        <v/>
      </c>
      <c r="F124" s="9" t="str">
        <f t="shared" si="6"/>
        <v>TBC120</v>
      </c>
      <c r="G124" s="9">
        <f t="shared" si="5"/>
        <v>120</v>
      </c>
    </row>
    <row r="125" spans="1:7" ht="31.5" hidden="1" customHeight="1" x14ac:dyDescent="0.25">
      <c r="A125" s="7" t="str">
        <f>IF(ISERROR(VLOOKUP($F125,Risk_Assessment!$A:$N,13,FALSE)),"",VLOOKUP($F125,Risk_Assessment!$A:$N,13,FALSE))</f>
        <v/>
      </c>
      <c r="B125" s="7" t="str">
        <f>IF(ISERROR(VLOOKUP($F125,Risk_Assessment!$A:$N,7,FALSE)),"",VLOOKUP($F125,Risk_Assessment!$A:$N,7,FALSE))</f>
        <v/>
      </c>
      <c r="C125" s="7" t="str">
        <f>IF(ISERROR(VLOOKUP($F125,Risk_Assessment!$A:$N,8,FALSE)),"",VLOOKUP($F125,Risk_Assessment!$A:$N,8,FALSE))</f>
        <v/>
      </c>
      <c r="D125" s="7" t="str">
        <f>IF(ISERROR(VLOOKUP($F125,Risk_Assessment!$A:$N,11,FALSE)),"",VLOOKUP($F125,Risk_Assessment!$A:$N,11,FALSE))</f>
        <v/>
      </c>
      <c r="E125" s="7" t="str">
        <f>IF(ISERROR(VLOOKUP($F125,Risk_Assessment!$A:$N,12,FALSE)),"",VLOOKUP($F125,Risk_Assessment!$A:$N,12,FALSE))</f>
        <v/>
      </c>
      <c r="F125" s="9" t="str">
        <f t="shared" si="6"/>
        <v>TBC121</v>
      </c>
      <c r="G125" s="9">
        <f t="shared" si="5"/>
        <v>121</v>
      </c>
    </row>
    <row r="126" spans="1:7" ht="31.5" hidden="1" customHeight="1" x14ac:dyDescent="0.25">
      <c r="A126" s="7" t="str">
        <f>IF(ISERROR(VLOOKUP($F126,Risk_Assessment!$A:$N,13,FALSE)),"",VLOOKUP($F126,Risk_Assessment!$A:$N,13,FALSE))</f>
        <v/>
      </c>
      <c r="B126" s="7" t="str">
        <f>IF(ISERROR(VLOOKUP($F126,Risk_Assessment!$A:$N,7,FALSE)),"",VLOOKUP($F126,Risk_Assessment!$A:$N,7,FALSE))</f>
        <v/>
      </c>
      <c r="C126" s="7" t="str">
        <f>IF(ISERROR(VLOOKUP($F126,Risk_Assessment!$A:$N,8,FALSE)),"",VLOOKUP($F126,Risk_Assessment!$A:$N,8,FALSE))</f>
        <v/>
      </c>
      <c r="D126" s="7" t="str">
        <f>IF(ISERROR(VLOOKUP($F126,Risk_Assessment!$A:$N,11,FALSE)),"",VLOOKUP($F126,Risk_Assessment!$A:$N,11,FALSE))</f>
        <v/>
      </c>
      <c r="E126" s="7" t="str">
        <f>IF(ISERROR(VLOOKUP($F126,Risk_Assessment!$A:$N,12,FALSE)),"",VLOOKUP($F126,Risk_Assessment!$A:$N,12,FALSE))</f>
        <v/>
      </c>
      <c r="F126" s="9" t="str">
        <f t="shared" si="6"/>
        <v>TBC122</v>
      </c>
      <c r="G126" s="9">
        <f t="shared" si="5"/>
        <v>122</v>
      </c>
    </row>
    <row r="127" spans="1:7" ht="31.5" hidden="1" customHeight="1" x14ac:dyDescent="0.25">
      <c r="A127" s="7" t="str">
        <f>IF(ISERROR(VLOOKUP($F127,Risk_Assessment!$A:$N,13,FALSE)),"",VLOOKUP($F127,Risk_Assessment!$A:$N,13,FALSE))</f>
        <v/>
      </c>
      <c r="B127" s="7" t="str">
        <f>IF(ISERROR(VLOOKUP($F127,Risk_Assessment!$A:$N,7,FALSE)),"",VLOOKUP($F127,Risk_Assessment!$A:$N,7,FALSE))</f>
        <v/>
      </c>
      <c r="C127" s="7" t="str">
        <f>IF(ISERROR(VLOOKUP($F127,Risk_Assessment!$A:$N,8,FALSE)),"",VLOOKUP($F127,Risk_Assessment!$A:$N,8,FALSE))</f>
        <v/>
      </c>
      <c r="D127" s="7" t="str">
        <f>IF(ISERROR(VLOOKUP($F127,Risk_Assessment!$A:$N,11,FALSE)),"",VLOOKUP($F127,Risk_Assessment!$A:$N,11,FALSE))</f>
        <v/>
      </c>
      <c r="E127" s="7" t="str">
        <f>IF(ISERROR(VLOOKUP($F127,Risk_Assessment!$A:$N,12,FALSE)),"",VLOOKUP($F127,Risk_Assessment!$A:$N,12,FALSE))</f>
        <v/>
      </c>
      <c r="F127" s="9" t="str">
        <f t="shared" si="6"/>
        <v>TBC123</v>
      </c>
      <c r="G127" s="9">
        <f t="shared" si="5"/>
        <v>123</v>
      </c>
    </row>
    <row r="128" spans="1:7" ht="31.5" hidden="1" customHeight="1" x14ac:dyDescent="0.25">
      <c r="A128" s="7" t="str">
        <f>IF(ISERROR(VLOOKUP($F128,Risk_Assessment!$A:$N,13,FALSE)),"",VLOOKUP($F128,Risk_Assessment!$A:$N,13,FALSE))</f>
        <v/>
      </c>
      <c r="B128" s="7" t="str">
        <f>IF(ISERROR(VLOOKUP($F128,Risk_Assessment!$A:$N,7,FALSE)),"",VLOOKUP($F128,Risk_Assessment!$A:$N,7,FALSE))</f>
        <v/>
      </c>
      <c r="C128" s="7" t="str">
        <f>IF(ISERROR(VLOOKUP($F128,Risk_Assessment!$A:$N,8,FALSE)),"",VLOOKUP($F128,Risk_Assessment!$A:$N,8,FALSE))</f>
        <v/>
      </c>
      <c r="D128" s="7" t="str">
        <f>IF(ISERROR(VLOOKUP($F128,Risk_Assessment!$A:$N,11,FALSE)),"",VLOOKUP($F128,Risk_Assessment!$A:$N,11,FALSE))</f>
        <v/>
      </c>
      <c r="E128" s="7" t="str">
        <f>IF(ISERROR(VLOOKUP($F128,Risk_Assessment!$A:$N,12,FALSE)),"",VLOOKUP($F128,Risk_Assessment!$A:$N,12,FALSE))</f>
        <v/>
      </c>
      <c r="F128" s="9" t="str">
        <f t="shared" si="6"/>
        <v>TBC124</v>
      </c>
      <c r="G128" s="9">
        <f t="shared" si="5"/>
        <v>124</v>
      </c>
    </row>
    <row r="129" spans="1:7" ht="31.5" hidden="1" customHeight="1" x14ac:dyDescent="0.25">
      <c r="A129" s="7" t="str">
        <f>IF(ISERROR(VLOOKUP($F129,Risk_Assessment!$A:$N,13,FALSE)),"",VLOOKUP($F129,Risk_Assessment!$A:$N,13,FALSE))</f>
        <v/>
      </c>
      <c r="B129" s="7" t="str">
        <f>IF(ISERROR(VLOOKUP($F129,Risk_Assessment!$A:$N,7,FALSE)),"",VLOOKUP($F129,Risk_Assessment!$A:$N,7,FALSE))</f>
        <v/>
      </c>
      <c r="C129" s="7" t="str">
        <f>IF(ISERROR(VLOOKUP($F129,Risk_Assessment!$A:$N,8,FALSE)),"",VLOOKUP($F129,Risk_Assessment!$A:$N,8,FALSE))</f>
        <v/>
      </c>
      <c r="D129" s="7" t="str">
        <f>IF(ISERROR(VLOOKUP($F129,Risk_Assessment!$A:$N,11,FALSE)),"",VLOOKUP($F129,Risk_Assessment!$A:$N,11,FALSE))</f>
        <v/>
      </c>
      <c r="E129" s="7" t="str">
        <f>IF(ISERROR(VLOOKUP($F129,Risk_Assessment!$A:$N,12,FALSE)),"",VLOOKUP($F129,Risk_Assessment!$A:$N,12,FALSE))</f>
        <v/>
      </c>
      <c r="F129" s="9" t="str">
        <f t="shared" si="6"/>
        <v>TBC125</v>
      </c>
      <c r="G129" s="9">
        <f t="shared" si="5"/>
        <v>125</v>
      </c>
    </row>
    <row r="130" spans="1:7" ht="31.5" hidden="1" customHeight="1" x14ac:dyDescent="0.25">
      <c r="A130" s="7" t="str">
        <f>IF(ISERROR(VLOOKUP($F130,Risk_Assessment!$A:$N,13,FALSE)),"",VLOOKUP($F130,Risk_Assessment!$A:$N,13,FALSE))</f>
        <v/>
      </c>
      <c r="B130" s="7" t="str">
        <f>IF(ISERROR(VLOOKUP($F130,Risk_Assessment!$A:$N,7,FALSE)),"",VLOOKUP($F130,Risk_Assessment!$A:$N,7,FALSE))</f>
        <v/>
      </c>
      <c r="C130" s="7" t="str">
        <f>IF(ISERROR(VLOOKUP($F130,Risk_Assessment!$A:$N,8,FALSE)),"",VLOOKUP($F130,Risk_Assessment!$A:$N,8,FALSE))</f>
        <v/>
      </c>
      <c r="D130" s="7" t="str">
        <f>IF(ISERROR(VLOOKUP($F130,Risk_Assessment!$A:$N,11,FALSE)),"",VLOOKUP($F130,Risk_Assessment!$A:$N,11,FALSE))</f>
        <v/>
      </c>
      <c r="E130" s="7" t="str">
        <f>IF(ISERROR(VLOOKUP($F130,Risk_Assessment!$A:$N,12,FALSE)),"",VLOOKUP($F130,Risk_Assessment!$A:$N,12,FALSE))</f>
        <v/>
      </c>
      <c r="F130" s="9" t="str">
        <f t="shared" si="6"/>
        <v>TBC126</v>
      </c>
      <c r="G130" s="9">
        <f t="shared" si="5"/>
        <v>126</v>
      </c>
    </row>
    <row r="131" spans="1:7" ht="31.5" hidden="1" customHeight="1" x14ac:dyDescent="0.25">
      <c r="A131" s="7" t="str">
        <f>IF(ISERROR(VLOOKUP($F131,Risk_Assessment!$A:$N,13,FALSE)),"",VLOOKUP($F131,Risk_Assessment!$A:$N,13,FALSE))</f>
        <v/>
      </c>
      <c r="B131" s="7" t="str">
        <f>IF(ISERROR(VLOOKUP($F131,Risk_Assessment!$A:$N,7,FALSE)),"",VLOOKUP($F131,Risk_Assessment!$A:$N,7,FALSE))</f>
        <v/>
      </c>
      <c r="C131" s="7" t="str">
        <f>IF(ISERROR(VLOOKUP($F131,Risk_Assessment!$A:$N,8,FALSE)),"",VLOOKUP($F131,Risk_Assessment!$A:$N,8,FALSE))</f>
        <v/>
      </c>
      <c r="D131" s="7" t="str">
        <f>IF(ISERROR(VLOOKUP($F131,Risk_Assessment!$A:$N,11,FALSE)),"",VLOOKUP($F131,Risk_Assessment!$A:$N,11,FALSE))</f>
        <v/>
      </c>
      <c r="E131" s="7" t="str">
        <f>IF(ISERROR(VLOOKUP($F131,Risk_Assessment!$A:$N,12,FALSE)),"",VLOOKUP($F131,Risk_Assessment!$A:$N,12,FALSE))</f>
        <v/>
      </c>
      <c r="F131" s="9" t="str">
        <f t="shared" ref="F131:F140" si="7">CONCATENATE($B$2,G131)</f>
        <v>TBC127</v>
      </c>
      <c r="G131" s="9">
        <f t="shared" ref="G131:G146" si="8">G130+1</f>
        <v>127</v>
      </c>
    </row>
    <row r="132" spans="1:7" ht="31.5" hidden="1" customHeight="1" x14ac:dyDescent="0.25">
      <c r="A132" s="7" t="str">
        <f>IF(ISERROR(VLOOKUP($F132,Risk_Assessment!$A:$N,13,FALSE)),"",VLOOKUP($F132,Risk_Assessment!$A:$N,13,FALSE))</f>
        <v/>
      </c>
      <c r="B132" s="7" t="str">
        <f>IF(ISERROR(VLOOKUP($F132,Risk_Assessment!$A:$N,7,FALSE)),"",VLOOKUP($F132,Risk_Assessment!$A:$N,7,FALSE))</f>
        <v/>
      </c>
      <c r="C132" s="7" t="str">
        <f>IF(ISERROR(VLOOKUP($F132,Risk_Assessment!$A:$N,8,FALSE)),"",VLOOKUP($F132,Risk_Assessment!$A:$N,8,FALSE))</f>
        <v/>
      </c>
      <c r="D132" s="7" t="str">
        <f>IF(ISERROR(VLOOKUP($F132,Risk_Assessment!$A:$N,11,FALSE)),"",VLOOKUP($F132,Risk_Assessment!$A:$N,11,FALSE))</f>
        <v/>
      </c>
      <c r="E132" s="7" t="str">
        <f>IF(ISERROR(VLOOKUP($F132,Risk_Assessment!$A:$N,12,FALSE)),"",VLOOKUP($F132,Risk_Assessment!$A:$N,12,FALSE))</f>
        <v/>
      </c>
      <c r="F132" s="9" t="str">
        <f t="shared" si="7"/>
        <v>TBC128</v>
      </c>
      <c r="G132" s="9">
        <f t="shared" si="8"/>
        <v>128</v>
      </c>
    </row>
    <row r="133" spans="1:7" ht="31.5" hidden="1" customHeight="1" x14ac:dyDescent="0.25">
      <c r="A133" s="7" t="str">
        <f>IF(ISERROR(VLOOKUP($F133,Risk_Assessment!$A:$N,13,FALSE)),"",VLOOKUP($F133,Risk_Assessment!$A:$N,13,FALSE))</f>
        <v/>
      </c>
      <c r="B133" s="7" t="str">
        <f>IF(ISERROR(VLOOKUP($F133,Risk_Assessment!$A:$N,7,FALSE)),"",VLOOKUP($F133,Risk_Assessment!$A:$N,7,FALSE))</f>
        <v/>
      </c>
      <c r="C133" s="7" t="str">
        <f>IF(ISERROR(VLOOKUP($F133,Risk_Assessment!$A:$N,8,FALSE)),"",VLOOKUP($F133,Risk_Assessment!$A:$N,8,FALSE))</f>
        <v/>
      </c>
      <c r="D133" s="7" t="str">
        <f>IF(ISERROR(VLOOKUP($F133,Risk_Assessment!$A:$N,11,FALSE)),"",VLOOKUP($F133,Risk_Assessment!$A:$N,11,FALSE))</f>
        <v/>
      </c>
      <c r="E133" s="7" t="str">
        <f>IF(ISERROR(VLOOKUP($F133,Risk_Assessment!$A:$N,12,FALSE)),"",VLOOKUP($F133,Risk_Assessment!$A:$N,12,FALSE))</f>
        <v/>
      </c>
      <c r="F133" s="9" t="str">
        <f t="shared" si="7"/>
        <v>TBC129</v>
      </c>
      <c r="G133" s="9">
        <f t="shared" si="8"/>
        <v>129</v>
      </c>
    </row>
    <row r="134" spans="1:7" ht="31.5" hidden="1" customHeight="1" x14ac:dyDescent="0.25">
      <c r="A134" s="7" t="str">
        <f>IF(ISERROR(VLOOKUP($F134,Risk_Assessment!$A:$N,13,FALSE)),"",VLOOKUP($F134,Risk_Assessment!$A:$N,13,FALSE))</f>
        <v/>
      </c>
      <c r="B134" s="7" t="str">
        <f>IF(ISERROR(VLOOKUP($F134,Risk_Assessment!$A:$N,7,FALSE)),"",VLOOKUP($F134,Risk_Assessment!$A:$N,7,FALSE))</f>
        <v/>
      </c>
      <c r="C134" s="7" t="str">
        <f>IF(ISERROR(VLOOKUP($F134,Risk_Assessment!$A:$N,8,FALSE)),"",VLOOKUP($F134,Risk_Assessment!$A:$N,8,FALSE))</f>
        <v/>
      </c>
      <c r="D134" s="7" t="str">
        <f>IF(ISERROR(VLOOKUP($F134,Risk_Assessment!$A:$N,11,FALSE)),"",VLOOKUP($F134,Risk_Assessment!$A:$N,11,FALSE))</f>
        <v/>
      </c>
      <c r="E134" s="7" t="str">
        <f>IF(ISERROR(VLOOKUP($F134,Risk_Assessment!$A:$N,12,FALSE)),"",VLOOKUP($F134,Risk_Assessment!$A:$N,12,FALSE))</f>
        <v/>
      </c>
      <c r="F134" s="9" t="str">
        <f t="shared" si="7"/>
        <v>TBC130</v>
      </c>
      <c r="G134" s="9">
        <f t="shared" si="8"/>
        <v>130</v>
      </c>
    </row>
    <row r="135" spans="1:7" ht="31.5" hidden="1" customHeight="1" x14ac:dyDescent="0.25">
      <c r="A135" s="7" t="str">
        <f>IF(ISERROR(VLOOKUP($F135,Risk_Assessment!$A:$N,13,FALSE)),"",VLOOKUP($F135,Risk_Assessment!$A:$N,13,FALSE))</f>
        <v/>
      </c>
      <c r="B135" s="7" t="str">
        <f>IF(ISERROR(VLOOKUP($F135,Risk_Assessment!$A:$N,7,FALSE)),"",VLOOKUP($F135,Risk_Assessment!$A:$N,7,FALSE))</f>
        <v/>
      </c>
      <c r="C135" s="7" t="str">
        <f>IF(ISERROR(VLOOKUP($F135,Risk_Assessment!$A:$N,8,FALSE)),"",VLOOKUP($F135,Risk_Assessment!$A:$N,8,FALSE))</f>
        <v/>
      </c>
      <c r="D135" s="7" t="str">
        <f>IF(ISERROR(VLOOKUP($F135,Risk_Assessment!$A:$N,11,FALSE)),"",VLOOKUP($F135,Risk_Assessment!$A:$N,11,FALSE))</f>
        <v/>
      </c>
      <c r="E135" s="7" t="str">
        <f>IF(ISERROR(VLOOKUP($F135,Risk_Assessment!$A:$N,12,FALSE)),"",VLOOKUP($F135,Risk_Assessment!$A:$N,12,FALSE))</f>
        <v/>
      </c>
      <c r="F135" s="9" t="str">
        <f t="shared" si="7"/>
        <v>TBC131</v>
      </c>
      <c r="G135" s="9">
        <f t="shared" si="8"/>
        <v>131</v>
      </c>
    </row>
    <row r="136" spans="1:7" ht="31.5" hidden="1" customHeight="1" x14ac:dyDescent="0.25">
      <c r="A136" s="7" t="str">
        <f>IF(ISERROR(VLOOKUP($F136,Risk_Assessment!$A:$N,13,FALSE)),"",VLOOKUP($F136,Risk_Assessment!$A:$N,13,FALSE))</f>
        <v/>
      </c>
      <c r="B136" s="7" t="str">
        <f>IF(ISERROR(VLOOKUP($F136,Risk_Assessment!$A:$N,7,FALSE)),"",VLOOKUP($F136,Risk_Assessment!$A:$N,7,FALSE))</f>
        <v/>
      </c>
      <c r="C136" s="7" t="str">
        <f>IF(ISERROR(VLOOKUP($F136,Risk_Assessment!$A:$N,8,FALSE)),"",VLOOKUP($F136,Risk_Assessment!$A:$N,8,FALSE))</f>
        <v/>
      </c>
      <c r="D136" s="7" t="str">
        <f>IF(ISERROR(VLOOKUP($F136,Risk_Assessment!$A:$N,11,FALSE)),"",VLOOKUP($F136,Risk_Assessment!$A:$N,11,FALSE))</f>
        <v/>
      </c>
      <c r="E136" s="7" t="str">
        <f>IF(ISERROR(VLOOKUP($F136,Risk_Assessment!$A:$N,12,FALSE)),"",VLOOKUP($F136,Risk_Assessment!$A:$N,12,FALSE))</f>
        <v/>
      </c>
      <c r="F136" s="9" t="str">
        <f t="shared" si="7"/>
        <v>TBC132</v>
      </c>
      <c r="G136" s="9">
        <f t="shared" si="8"/>
        <v>132</v>
      </c>
    </row>
    <row r="137" spans="1:7" ht="31.5" hidden="1" customHeight="1" x14ac:dyDescent="0.25">
      <c r="A137" s="7" t="str">
        <f>IF(ISERROR(VLOOKUP($F137,Risk_Assessment!$A:$N,13,FALSE)),"",VLOOKUP($F137,Risk_Assessment!$A:$N,13,FALSE))</f>
        <v/>
      </c>
      <c r="B137" s="7" t="str">
        <f>IF(ISERROR(VLOOKUP($F137,Risk_Assessment!$A:$N,7,FALSE)),"",VLOOKUP($F137,Risk_Assessment!$A:$N,7,FALSE))</f>
        <v/>
      </c>
      <c r="C137" s="7" t="str">
        <f>IF(ISERROR(VLOOKUP($F137,Risk_Assessment!$A:$N,8,FALSE)),"",VLOOKUP($F137,Risk_Assessment!$A:$N,8,FALSE))</f>
        <v/>
      </c>
      <c r="D137" s="7" t="str">
        <f>IF(ISERROR(VLOOKUP($F137,Risk_Assessment!$A:$N,11,FALSE)),"",VLOOKUP($F137,Risk_Assessment!$A:$N,11,FALSE))</f>
        <v/>
      </c>
      <c r="E137" s="7" t="str">
        <f>IF(ISERROR(VLOOKUP($F137,Risk_Assessment!$A:$N,12,FALSE)),"",VLOOKUP($F137,Risk_Assessment!$A:$N,12,FALSE))</f>
        <v/>
      </c>
      <c r="F137" s="9" t="str">
        <f t="shared" si="7"/>
        <v>TBC133</v>
      </c>
      <c r="G137" s="9">
        <f t="shared" si="8"/>
        <v>133</v>
      </c>
    </row>
    <row r="138" spans="1:7" ht="31.5" hidden="1" customHeight="1" x14ac:dyDescent="0.25">
      <c r="A138" s="7" t="str">
        <f>IF(ISERROR(VLOOKUP($F138,Risk_Assessment!$A:$N,13,FALSE)),"",VLOOKUP($F138,Risk_Assessment!$A:$N,13,FALSE))</f>
        <v/>
      </c>
      <c r="B138" s="7" t="str">
        <f>IF(ISERROR(VLOOKUP($F138,Risk_Assessment!$A:$N,7,FALSE)),"",VLOOKUP($F138,Risk_Assessment!$A:$N,7,FALSE))</f>
        <v/>
      </c>
      <c r="C138" s="7" t="str">
        <f>IF(ISERROR(VLOOKUP($F138,Risk_Assessment!$A:$N,8,FALSE)),"",VLOOKUP($F138,Risk_Assessment!$A:$N,8,FALSE))</f>
        <v/>
      </c>
      <c r="D138" s="7" t="str">
        <f>IF(ISERROR(VLOOKUP($F138,Risk_Assessment!$A:$N,11,FALSE)),"",VLOOKUP($F138,Risk_Assessment!$A:$N,11,FALSE))</f>
        <v/>
      </c>
      <c r="E138" s="7" t="str">
        <f>IF(ISERROR(VLOOKUP($F138,Risk_Assessment!$A:$N,12,FALSE)),"",VLOOKUP($F138,Risk_Assessment!$A:$N,12,FALSE))</f>
        <v/>
      </c>
      <c r="F138" s="9" t="str">
        <f t="shared" si="7"/>
        <v>TBC134</v>
      </c>
      <c r="G138" s="9">
        <f t="shared" si="8"/>
        <v>134</v>
      </c>
    </row>
    <row r="139" spans="1:7" ht="31.5" hidden="1" customHeight="1" x14ac:dyDescent="0.25">
      <c r="A139" s="7" t="str">
        <f>IF(ISERROR(VLOOKUP($F139,Risk_Assessment!$A:$N,13,FALSE)),"",VLOOKUP($F139,Risk_Assessment!$A:$N,13,FALSE))</f>
        <v/>
      </c>
      <c r="B139" s="7" t="str">
        <f>IF(ISERROR(VLOOKUP($F139,Risk_Assessment!$A:$N,7,FALSE)),"",VLOOKUP($F139,Risk_Assessment!$A:$N,7,FALSE))</f>
        <v/>
      </c>
      <c r="C139" s="7" t="str">
        <f>IF(ISERROR(VLOOKUP($F139,Risk_Assessment!$A:$N,8,FALSE)),"",VLOOKUP($F139,Risk_Assessment!$A:$N,8,FALSE))</f>
        <v/>
      </c>
      <c r="D139" s="7" t="str">
        <f>IF(ISERROR(VLOOKUP($F139,Risk_Assessment!$A:$N,11,FALSE)),"",VLOOKUP($F139,Risk_Assessment!$A:$N,11,FALSE))</f>
        <v/>
      </c>
      <c r="E139" s="7" t="str">
        <f>IF(ISERROR(VLOOKUP($F139,Risk_Assessment!$A:$N,12,FALSE)),"",VLOOKUP($F139,Risk_Assessment!$A:$N,12,FALSE))</f>
        <v/>
      </c>
      <c r="F139" s="9" t="str">
        <f t="shared" si="7"/>
        <v>TBC135</v>
      </c>
      <c r="G139" s="9">
        <f t="shared" si="8"/>
        <v>135</v>
      </c>
    </row>
    <row r="140" spans="1:7" ht="31.5" hidden="1" customHeight="1" x14ac:dyDescent="0.25">
      <c r="A140" s="7" t="str">
        <f>IF(ISERROR(VLOOKUP($F140,Risk_Assessment!$A:$N,13,FALSE)),"",VLOOKUP($F140,Risk_Assessment!$A:$N,13,FALSE))</f>
        <v/>
      </c>
      <c r="B140" s="7" t="str">
        <f>IF(ISERROR(VLOOKUP($F140,Risk_Assessment!$A:$N,7,FALSE)),"",VLOOKUP($F140,Risk_Assessment!$A:$N,7,FALSE))</f>
        <v/>
      </c>
      <c r="C140" s="7" t="str">
        <f>IF(ISERROR(VLOOKUP($F140,Risk_Assessment!$A:$N,8,FALSE)),"",VLOOKUP($F140,Risk_Assessment!$A:$N,8,FALSE))</f>
        <v/>
      </c>
      <c r="D140" s="7" t="str">
        <f>IF(ISERROR(VLOOKUP($F140,Risk_Assessment!$A:$N,11,FALSE)),"",VLOOKUP($F140,Risk_Assessment!$A:$N,11,FALSE))</f>
        <v/>
      </c>
      <c r="E140" s="7" t="str">
        <f>IF(ISERROR(VLOOKUP($F140,Risk_Assessment!$A:$N,12,FALSE)),"",VLOOKUP($F140,Risk_Assessment!$A:$N,12,FALSE))</f>
        <v/>
      </c>
      <c r="F140" s="9" t="str">
        <f t="shared" si="7"/>
        <v>TBC136</v>
      </c>
      <c r="G140" s="9">
        <f t="shared" si="8"/>
        <v>136</v>
      </c>
    </row>
    <row r="141" spans="1:7" ht="31.5" hidden="1" customHeight="1" x14ac:dyDescent="0.25">
      <c r="A141" s="7" t="str">
        <f>IF(ISERROR(VLOOKUP($F141,Risk_Assessment!$A:$N,13,FALSE)),"",VLOOKUP($F141,Risk_Assessment!$A:$N,13,FALSE))</f>
        <v/>
      </c>
      <c r="B141" s="7" t="str">
        <f>IF(ISERROR(VLOOKUP($F141,Risk_Assessment!$A:$N,7,FALSE)),"",VLOOKUP($F141,Risk_Assessment!$A:$N,7,FALSE))</f>
        <v/>
      </c>
      <c r="C141" s="7" t="str">
        <f>IF(ISERROR(VLOOKUP($F141,Risk_Assessment!$A:$N,8,FALSE)),"",VLOOKUP($F141,Risk_Assessment!$A:$N,8,FALSE))</f>
        <v/>
      </c>
      <c r="D141" s="7" t="str">
        <f>IF(ISERROR(VLOOKUP($F141,Risk_Assessment!$A:$N,11,FALSE)),"",VLOOKUP($F141,Risk_Assessment!$A:$N,11,FALSE))</f>
        <v/>
      </c>
      <c r="E141" s="7" t="str">
        <f>IF(ISERROR(VLOOKUP($F141,Risk_Assessment!$A:$N,12,FALSE)),"",VLOOKUP($F141,Risk_Assessment!$A:$N,12,FALSE))</f>
        <v/>
      </c>
      <c r="F141" s="9" t="str">
        <f t="shared" ref="F141:F146" si="9">CONCATENATE($B$2,G141)</f>
        <v>TBC137</v>
      </c>
      <c r="G141" s="9">
        <f t="shared" si="8"/>
        <v>137</v>
      </c>
    </row>
    <row r="142" spans="1:7" ht="31.5" hidden="1" customHeight="1" x14ac:dyDescent="0.25">
      <c r="A142" s="7" t="str">
        <f>IF(ISERROR(VLOOKUP($F142,Risk_Assessment!$A:$N,13,FALSE)),"",VLOOKUP($F142,Risk_Assessment!$A:$N,13,FALSE))</f>
        <v/>
      </c>
      <c r="B142" s="7" t="str">
        <f>IF(ISERROR(VLOOKUP($F142,Risk_Assessment!$A:$N,7,FALSE)),"",VLOOKUP($F142,Risk_Assessment!$A:$N,7,FALSE))</f>
        <v/>
      </c>
      <c r="C142" s="7" t="str">
        <f>IF(ISERROR(VLOOKUP($F142,Risk_Assessment!$A:$N,8,FALSE)),"",VLOOKUP($F142,Risk_Assessment!$A:$N,8,FALSE))</f>
        <v/>
      </c>
      <c r="D142" s="7" t="str">
        <f>IF(ISERROR(VLOOKUP($F142,Risk_Assessment!$A:$N,11,FALSE)),"",VLOOKUP($F142,Risk_Assessment!$A:$N,11,FALSE))</f>
        <v/>
      </c>
      <c r="E142" s="7" t="str">
        <f>IF(ISERROR(VLOOKUP($F142,Risk_Assessment!$A:$N,12,FALSE)),"",VLOOKUP($F142,Risk_Assessment!$A:$N,12,FALSE))</f>
        <v/>
      </c>
      <c r="F142" s="9" t="str">
        <f t="shared" si="9"/>
        <v>TBC138</v>
      </c>
      <c r="G142" s="9">
        <f t="shared" si="8"/>
        <v>138</v>
      </c>
    </row>
    <row r="143" spans="1:7" ht="31.5" hidden="1" customHeight="1" x14ac:dyDescent="0.25">
      <c r="A143" s="7" t="str">
        <f>IF(ISERROR(VLOOKUP($F143,Risk_Assessment!$A:$N,13,FALSE)),"",VLOOKUP($F143,Risk_Assessment!$A:$N,13,FALSE))</f>
        <v/>
      </c>
      <c r="B143" s="7" t="str">
        <f>IF(ISERROR(VLOOKUP($F143,Risk_Assessment!$A:$N,7,FALSE)),"",VLOOKUP($F143,Risk_Assessment!$A:$N,7,FALSE))</f>
        <v/>
      </c>
      <c r="C143" s="7" t="str">
        <f>IF(ISERROR(VLOOKUP($F143,Risk_Assessment!$A:$N,8,FALSE)),"",VLOOKUP($F143,Risk_Assessment!$A:$N,8,FALSE))</f>
        <v/>
      </c>
      <c r="D143" s="7" t="str">
        <f>IF(ISERROR(VLOOKUP($F143,Risk_Assessment!$A:$N,11,FALSE)),"",VLOOKUP($F143,Risk_Assessment!$A:$N,11,FALSE))</f>
        <v/>
      </c>
      <c r="E143" s="7" t="str">
        <f>IF(ISERROR(VLOOKUP($F143,Risk_Assessment!$A:$N,12,FALSE)),"",VLOOKUP($F143,Risk_Assessment!$A:$N,12,FALSE))</f>
        <v/>
      </c>
      <c r="F143" s="9" t="str">
        <f t="shared" si="9"/>
        <v>TBC139</v>
      </c>
      <c r="G143" s="9">
        <f t="shared" si="8"/>
        <v>139</v>
      </c>
    </row>
    <row r="144" spans="1:7" ht="31.5" hidden="1" customHeight="1" x14ac:dyDescent="0.25">
      <c r="A144" s="7" t="str">
        <f>IF(ISERROR(VLOOKUP($F144,Risk_Assessment!$A:$N,13,FALSE)),"",VLOOKUP($F144,Risk_Assessment!$A:$N,13,FALSE))</f>
        <v/>
      </c>
      <c r="B144" s="7" t="str">
        <f>IF(ISERROR(VLOOKUP($F144,Risk_Assessment!$A:$N,7,FALSE)),"",VLOOKUP($F144,Risk_Assessment!$A:$N,7,FALSE))</f>
        <v/>
      </c>
      <c r="C144" s="7" t="str">
        <f>IF(ISERROR(VLOOKUP($F144,Risk_Assessment!$A:$N,8,FALSE)),"",VLOOKUP($F144,Risk_Assessment!$A:$N,8,FALSE))</f>
        <v/>
      </c>
      <c r="D144" s="7" t="str">
        <f>IF(ISERROR(VLOOKUP($F144,Risk_Assessment!$A:$N,11,FALSE)),"",VLOOKUP($F144,Risk_Assessment!$A:$N,11,FALSE))</f>
        <v/>
      </c>
      <c r="E144" s="7" t="str">
        <f>IF(ISERROR(VLOOKUP($F144,Risk_Assessment!$A:$N,12,FALSE)),"",VLOOKUP($F144,Risk_Assessment!$A:$N,12,FALSE))</f>
        <v/>
      </c>
      <c r="F144" s="9" t="str">
        <f t="shared" si="9"/>
        <v>TBC140</v>
      </c>
      <c r="G144" s="9">
        <f t="shared" si="8"/>
        <v>140</v>
      </c>
    </row>
    <row r="145" spans="1:7" ht="31.5" hidden="1" customHeight="1" x14ac:dyDescent="0.25">
      <c r="A145" s="7" t="str">
        <f>IF(ISERROR(VLOOKUP($F145,Risk_Assessment!$A:$N,13,FALSE)),"",VLOOKUP($F145,Risk_Assessment!$A:$N,13,FALSE))</f>
        <v/>
      </c>
      <c r="B145" s="7" t="str">
        <f>IF(ISERROR(VLOOKUP($F145,Risk_Assessment!$A:$N,7,FALSE)),"",VLOOKUP($F145,Risk_Assessment!$A:$N,7,FALSE))</f>
        <v/>
      </c>
      <c r="C145" s="7" t="str">
        <f>IF(ISERROR(VLOOKUP($F145,Risk_Assessment!$A:$N,8,FALSE)),"",VLOOKUP($F145,Risk_Assessment!$A:$N,8,FALSE))</f>
        <v/>
      </c>
      <c r="D145" s="7" t="str">
        <f>IF(ISERROR(VLOOKUP($F145,Risk_Assessment!$A:$N,11,FALSE)),"",VLOOKUP($F145,Risk_Assessment!$A:$N,11,FALSE))</f>
        <v/>
      </c>
      <c r="E145" s="7" t="str">
        <f>IF(ISERROR(VLOOKUP($F145,Risk_Assessment!$A:$N,12,FALSE)),"",VLOOKUP($F145,Risk_Assessment!$A:$N,12,FALSE))</f>
        <v/>
      </c>
      <c r="F145" s="9" t="str">
        <f t="shared" si="9"/>
        <v>TBC141</v>
      </c>
      <c r="G145" s="9">
        <f t="shared" si="8"/>
        <v>141</v>
      </c>
    </row>
    <row r="146" spans="1:7" ht="31.5" hidden="1" customHeight="1" x14ac:dyDescent="0.25">
      <c r="A146" s="7" t="str">
        <f>IF(ISERROR(VLOOKUP($F146,Risk_Assessment!$A:$N,13,FALSE)),"",VLOOKUP($F146,Risk_Assessment!$A:$N,13,FALSE))</f>
        <v/>
      </c>
      <c r="B146" s="7" t="str">
        <f>IF(ISERROR(VLOOKUP($F146,Risk_Assessment!$A:$N,7,FALSE)),"",VLOOKUP($F146,Risk_Assessment!$A:$N,7,FALSE))</f>
        <v/>
      </c>
      <c r="C146" s="7" t="str">
        <f>IF(ISERROR(VLOOKUP($F146,Risk_Assessment!$A:$N,8,FALSE)),"",VLOOKUP($F146,Risk_Assessment!$A:$N,8,FALSE))</f>
        <v/>
      </c>
      <c r="D146" s="7" t="str">
        <f>IF(ISERROR(VLOOKUP($F146,Risk_Assessment!$A:$N,11,FALSE)),"",VLOOKUP($F146,Risk_Assessment!$A:$N,11,FALSE))</f>
        <v/>
      </c>
      <c r="E146" s="7" t="str">
        <f>IF(ISERROR(VLOOKUP($F146,Risk_Assessment!$A:$N,12,FALSE)),"",VLOOKUP($F146,Risk_Assessment!$A:$N,12,FALSE))</f>
        <v/>
      </c>
      <c r="F146" s="9" t="str">
        <f t="shared" si="9"/>
        <v>TBC142</v>
      </c>
      <c r="G146" s="9">
        <f t="shared" si="8"/>
        <v>142</v>
      </c>
    </row>
    <row r="147" spans="1:7" ht="31.5" hidden="1" customHeight="1" x14ac:dyDescent="0.25">
      <c r="A147" s="7" t="str">
        <f>IF(ISERROR(VLOOKUP($F147,Risk_Assessment!$A:$N,13,FALSE)),"",VLOOKUP($F147,Risk_Assessment!$A:$N,13,FALSE))</f>
        <v/>
      </c>
      <c r="B147" s="7" t="str">
        <f>IF(ISERROR(VLOOKUP($F147,Risk_Assessment!$A:$N,7,FALSE)),"",VLOOKUP($F147,Risk_Assessment!$A:$N,7,FALSE))</f>
        <v/>
      </c>
      <c r="C147" s="7" t="str">
        <f>IF(ISERROR(VLOOKUP($F147,Risk_Assessment!$A:$N,8,FALSE)),"",VLOOKUP($F147,Risk_Assessment!$A:$N,8,FALSE))</f>
        <v/>
      </c>
      <c r="D147" s="7" t="str">
        <f>IF(ISERROR(VLOOKUP($F147,Risk_Assessment!$A:$N,11,FALSE)),"",VLOOKUP($F147,Risk_Assessment!$A:$N,11,FALSE))</f>
        <v/>
      </c>
      <c r="E147" s="7" t="str">
        <f>IF(ISERROR(VLOOKUP($F147,Risk_Assessment!$A:$N,12,FALSE)),"",VLOOKUP($F147,Risk_Assessment!$A:$N,12,FALSE))</f>
        <v/>
      </c>
      <c r="F147" s="9" t="str">
        <f t="shared" ref="F147:F155" si="10">CONCATENATE($B$2,G147)</f>
        <v>TBC143</v>
      </c>
      <c r="G147" s="9">
        <f t="shared" ref="G147:G212" si="11">G146+1</f>
        <v>143</v>
      </c>
    </row>
    <row r="148" spans="1:7" ht="31.5" hidden="1" customHeight="1" x14ac:dyDescent="0.25">
      <c r="A148" s="7" t="str">
        <f>IF(ISERROR(VLOOKUP($F148,Risk_Assessment!$A:$N,13,FALSE)),"",VLOOKUP($F148,Risk_Assessment!$A:$N,13,FALSE))</f>
        <v/>
      </c>
      <c r="B148" s="7" t="str">
        <f>IF(ISERROR(VLOOKUP($F148,Risk_Assessment!$A:$N,7,FALSE)),"",VLOOKUP($F148,Risk_Assessment!$A:$N,7,FALSE))</f>
        <v/>
      </c>
      <c r="C148" s="7" t="str">
        <f>IF(ISERROR(VLOOKUP($F148,Risk_Assessment!$A:$N,8,FALSE)),"",VLOOKUP($F148,Risk_Assessment!$A:$N,8,FALSE))</f>
        <v/>
      </c>
      <c r="D148" s="7" t="str">
        <f>IF(ISERROR(VLOOKUP($F148,Risk_Assessment!$A:$N,11,FALSE)),"",VLOOKUP($F148,Risk_Assessment!$A:$N,11,FALSE))</f>
        <v/>
      </c>
      <c r="E148" s="7" t="str">
        <f>IF(ISERROR(VLOOKUP($F148,Risk_Assessment!$A:$N,12,FALSE)),"",VLOOKUP($F148,Risk_Assessment!$A:$N,12,FALSE))</f>
        <v/>
      </c>
      <c r="F148" s="9" t="str">
        <f t="shared" si="10"/>
        <v>TBC144</v>
      </c>
      <c r="G148" s="9">
        <f t="shared" si="11"/>
        <v>144</v>
      </c>
    </row>
    <row r="149" spans="1:7" ht="31.5" hidden="1" customHeight="1" x14ac:dyDescent="0.25">
      <c r="A149" s="7" t="str">
        <f>IF(ISERROR(VLOOKUP($F149,Risk_Assessment!$A:$N,13,FALSE)),"",VLOOKUP($F149,Risk_Assessment!$A:$N,13,FALSE))</f>
        <v/>
      </c>
      <c r="B149" s="7" t="str">
        <f>IF(ISERROR(VLOOKUP($F149,Risk_Assessment!$A:$N,7,FALSE)),"",VLOOKUP($F149,Risk_Assessment!$A:$N,7,FALSE))</f>
        <v/>
      </c>
      <c r="C149" s="7" t="str">
        <f>IF(ISERROR(VLOOKUP($F149,Risk_Assessment!$A:$N,8,FALSE)),"",VLOOKUP($F149,Risk_Assessment!$A:$N,8,FALSE))</f>
        <v/>
      </c>
      <c r="D149" s="7" t="str">
        <f>IF(ISERROR(VLOOKUP($F149,Risk_Assessment!$A:$N,11,FALSE)),"",VLOOKUP($F149,Risk_Assessment!$A:$N,11,FALSE))</f>
        <v/>
      </c>
      <c r="E149" s="7" t="str">
        <f>IF(ISERROR(VLOOKUP($F149,Risk_Assessment!$A:$N,12,FALSE)),"",VLOOKUP($F149,Risk_Assessment!$A:$N,12,FALSE))</f>
        <v/>
      </c>
      <c r="F149" s="9" t="str">
        <f t="shared" si="10"/>
        <v>TBC145</v>
      </c>
      <c r="G149" s="9">
        <f t="shared" si="11"/>
        <v>145</v>
      </c>
    </row>
    <row r="150" spans="1:7" ht="31.5" hidden="1" customHeight="1" x14ac:dyDescent="0.25">
      <c r="A150" s="7" t="str">
        <f>IF(ISERROR(VLOOKUP($F150,Risk_Assessment!$A:$N,13,FALSE)),"",VLOOKUP($F150,Risk_Assessment!$A:$N,13,FALSE))</f>
        <v/>
      </c>
      <c r="B150" s="7" t="str">
        <f>IF(ISERROR(VLOOKUP($F150,Risk_Assessment!$A:$N,7,FALSE)),"",VLOOKUP($F150,Risk_Assessment!$A:$N,7,FALSE))</f>
        <v/>
      </c>
      <c r="C150" s="7" t="str">
        <f>IF(ISERROR(VLOOKUP($F150,Risk_Assessment!$A:$N,8,FALSE)),"",VLOOKUP($F150,Risk_Assessment!$A:$N,8,FALSE))</f>
        <v/>
      </c>
      <c r="D150" s="7" t="str">
        <f>IF(ISERROR(VLOOKUP($F150,Risk_Assessment!$A:$N,11,FALSE)),"",VLOOKUP($F150,Risk_Assessment!$A:$N,11,FALSE))</f>
        <v/>
      </c>
      <c r="E150" s="7" t="str">
        <f>IF(ISERROR(VLOOKUP($F150,Risk_Assessment!$A:$N,12,FALSE)),"",VLOOKUP($F150,Risk_Assessment!$A:$N,12,FALSE))</f>
        <v/>
      </c>
      <c r="F150" s="9" t="str">
        <f t="shared" si="10"/>
        <v>TBC146</v>
      </c>
      <c r="G150" s="9">
        <f t="shared" si="11"/>
        <v>146</v>
      </c>
    </row>
    <row r="151" spans="1:7" ht="31.5" hidden="1" customHeight="1" x14ac:dyDescent="0.25">
      <c r="A151" s="7" t="str">
        <f>IF(ISERROR(VLOOKUP($F151,Risk_Assessment!$A:$N,13,FALSE)),"",VLOOKUP($F151,Risk_Assessment!$A:$N,13,FALSE))</f>
        <v/>
      </c>
      <c r="B151" s="7" t="str">
        <f>IF(ISERROR(VLOOKUP($F151,Risk_Assessment!$A:$N,7,FALSE)),"",VLOOKUP($F151,Risk_Assessment!$A:$N,7,FALSE))</f>
        <v/>
      </c>
      <c r="C151" s="7" t="str">
        <f>IF(ISERROR(VLOOKUP($F151,Risk_Assessment!$A:$N,8,FALSE)),"",VLOOKUP($F151,Risk_Assessment!$A:$N,8,FALSE))</f>
        <v/>
      </c>
      <c r="D151" s="7" t="str">
        <f>IF(ISERROR(VLOOKUP($F151,Risk_Assessment!$A:$N,11,FALSE)),"",VLOOKUP($F151,Risk_Assessment!$A:$N,11,FALSE))</f>
        <v/>
      </c>
      <c r="E151" s="7" t="str">
        <f>IF(ISERROR(VLOOKUP($F151,Risk_Assessment!$A:$N,12,FALSE)),"",VLOOKUP($F151,Risk_Assessment!$A:$N,12,FALSE))</f>
        <v/>
      </c>
      <c r="F151" s="9" t="str">
        <f t="shared" si="10"/>
        <v>TBC147</v>
      </c>
      <c r="G151" s="9">
        <f t="shared" si="11"/>
        <v>147</v>
      </c>
    </row>
    <row r="152" spans="1:7" ht="31.5" hidden="1" customHeight="1" x14ac:dyDescent="0.25">
      <c r="A152" s="7" t="str">
        <f>IF(ISERROR(VLOOKUP($F152,Risk_Assessment!$A:$N,13,FALSE)),"",VLOOKUP($F152,Risk_Assessment!$A:$N,13,FALSE))</f>
        <v/>
      </c>
      <c r="B152" s="7" t="str">
        <f>IF(ISERROR(VLOOKUP($F152,Risk_Assessment!$A:$N,7,FALSE)),"",VLOOKUP($F152,Risk_Assessment!$A:$N,7,FALSE))</f>
        <v/>
      </c>
      <c r="C152" s="7" t="str">
        <f>IF(ISERROR(VLOOKUP($F152,Risk_Assessment!$A:$N,8,FALSE)),"",VLOOKUP($F152,Risk_Assessment!$A:$N,8,FALSE))</f>
        <v/>
      </c>
      <c r="D152" s="7" t="str">
        <f>IF(ISERROR(VLOOKUP($F152,Risk_Assessment!$A:$N,11,FALSE)),"",VLOOKUP($F152,Risk_Assessment!$A:$N,11,FALSE))</f>
        <v/>
      </c>
      <c r="E152" s="7" t="str">
        <f>IF(ISERROR(VLOOKUP($F152,Risk_Assessment!$A:$N,12,FALSE)),"",VLOOKUP($F152,Risk_Assessment!$A:$N,12,FALSE))</f>
        <v/>
      </c>
      <c r="F152" s="9" t="str">
        <f t="shared" si="10"/>
        <v>TBC148</v>
      </c>
      <c r="G152" s="9">
        <f t="shared" si="11"/>
        <v>148</v>
      </c>
    </row>
    <row r="153" spans="1:7" ht="31.5" hidden="1" customHeight="1" x14ac:dyDescent="0.25">
      <c r="A153" s="7" t="str">
        <f>IF(ISERROR(VLOOKUP($F153,Risk_Assessment!$A:$N,13,FALSE)),"",VLOOKUP($F153,Risk_Assessment!$A:$N,13,FALSE))</f>
        <v/>
      </c>
      <c r="B153" s="7" t="str">
        <f>IF(ISERROR(VLOOKUP($F153,Risk_Assessment!$A:$N,7,FALSE)),"",VLOOKUP($F153,Risk_Assessment!$A:$N,7,FALSE))</f>
        <v/>
      </c>
      <c r="C153" s="7" t="str">
        <f>IF(ISERROR(VLOOKUP($F153,Risk_Assessment!$A:$N,8,FALSE)),"",VLOOKUP($F153,Risk_Assessment!$A:$N,8,FALSE))</f>
        <v/>
      </c>
      <c r="D153" s="7" t="str">
        <f>IF(ISERROR(VLOOKUP($F153,Risk_Assessment!$A:$N,11,FALSE)),"",VLOOKUP($F153,Risk_Assessment!$A:$N,11,FALSE))</f>
        <v/>
      </c>
      <c r="E153" s="7" t="str">
        <f>IF(ISERROR(VLOOKUP($F153,Risk_Assessment!$A:$N,12,FALSE)),"",VLOOKUP($F153,Risk_Assessment!$A:$N,12,FALSE))</f>
        <v/>
      </c>
      <c r="F153" s="9" t="str">
        <f t="shared" si="10"/>
        <v>TBC149</v>
      </c>
      <c r="G153" s="9">
        <f t="shared" si="11"/>
        <v>149</v>
      </c>
    </row>
    <row r="154" spans="1:7" ht="31.5" hidden="1" customHeight="1" x14ac:dyDescent="0.25">
      <c r="A154" s="7" t="str">
        <f>IF(ISERROR(VLOOKUP($F154,Risk_Assessment!$A:$N,13,FALSE)),"",VLOOKUP($F154,Risk_Assessment!$A:$N,13,FALSE))</f>
        <v/>
      </c>
      <c r="B154" s="7" t="str">
        <f>IF(ISERROR(VLOOKUP($F154,Risk_Assessment!$A:$N,7,FALSE)),"",VLOOKUP($F154,Risk_Assessment!$A:$N,7,FALSE))</f>
        <v/>
      </c>
      <c r="C154" s="7" t="str">
        <f>IF(ISERROR(VLOOKUP($F154,Risk_Assessment!$A:$N,8,FALSE)),"",VLOOKUP($F154,Risk_Assessment!$A:$N,8,FALSE))</f>
        <v/>
      </c>
      <c r="D154" s="7" t="str">
        <f>IF(ISERROR(VLOOKUP($F154,Risk_Assessment!$A:$N,11,FALSE)),"",VLOOKUP($F154,Risk_Assessment!$A:$N,11,FALSE))</f>
        <v/>
      </c>
      <c r="E154" s="7" t="str">
        <f>IF(ISERROR(VLOOKUP($F154,Risk_Assessment!$A:$N,12,FALSE)),"",VLOOKUP($F154,Risk_Assessment!$A:$N,12,FALSE))</f>
        <v/>
      </c>
      <c r="F154" s="9" t="str">
        <f t="shared" si="10"/>
        <v>TBC150</v>
      </c>
      <c r="G154" s="9">
        <f t="shared" si="11"/>
        <v>150</v>
      </c>
    </row>
    <row r="155" spans="1:7" ht="31.5" hidden="1" customHeight="1" x14ac:dyDescent="0.25">
      <c r="A155" s="7" t="str">
        <f>IF(ISERROR(VLOOKUP($F155,Risk_Assessment!$A:$N,13,FALSE)),"",VLOOKUP($F155,Risk_Assessment!$A:$N,13,FALSE))</f>
        <v/>
      </c>
      <c r="B155" s="7" t="str">
        <f>IF(ISERROR(VLOOKUP($F155,Risk_Assessment!$A:$N,7,FALSE)),"",VLOOKUP($F155,Risk_Assessment!$A:$N,7,FALSE))</f>
        <v/>
      </c>
      <c r="C155" s="7" t="str">
        <f>IF(ISERROR(VLOOKUP($F155,Risk_Assessment!$A:$N,8,FALSE)),"",VLOOKUP($F155,Risk_Assessment!$A:$N,8,FALSE))</f>
        <v/>
      </c>
      <c r="D155" s="7" t="str">
        <f>IF(ISERROR(VLOOKUP($F155,Risk_Assessment!$A:$N,11,FALSE)),"",VLOOKUP($F155,Risk_Assessment!$A:$N,11,FALSE))</f>
        <v/>
      </c>
      <c r="E155" s="7" t="str">
        <f>IF(ISERROR(VLOOKUP($F155,Risk_Assessment!$A:$N,12,FALSE)),"",VLOOKUP($F155,Risk_Assessment!$A:$N,12,FALSE))</f>
        <v/>
      </c>
      <c r="F155" s="9" t="str">
        <f t="shared" si="10"/>
        <v>TBC151</v>
      </c>
      <c r="G155" s="9">
        <f t="shared" si="11"/>
        <v>151</v>
      </c>
    </row>
    <row r="156" spans="1:7" ht="31.5" hidden="1" customHeight="1" x14ac:dyDescent="0.25">
      <c r="A156" s="7" t="str">
        <f>IF(ISERROR(VLOOKUP($F156,Risk_Assessment!$A:$N,13,FALSE)),"",VLOOKUP($F156,Risk_Assessment!$A:$N,13,FALSE))</f>
        <v/>
      </c>
      <c r="B156" s="7" t="str">
        <f>IF(ISERROR(VLOOKUP($F156,Risk_Assessment!$A:$N,7,FALSE)),"",VLOOKUP($F156,Risk_Assessment!$A:$N,7,FALSE))</f>
        <v/>
      </c>
      <c r="C156" s="7" t="str">
        <f>IF(ISERROR(VLOOKUP($F156,Risk_Assessment!$A:$N,8,FALSE)),"",VLOOKUP($F156,Risk_Assessment!$A:$N,8,FALSE))</f>
        <v/>
      </c>
      <c r="D156" s="7" t="str">
        <f>IF(ISERROR(VLOOKUP($F156,Risk_Assessment!$A:$N,11,FALSE)),"",VLOOKUP($F156,Risk_Assessment!$A:$N,11,FALSE))</f>
        <v/>
      </c>
      <c r="E156" s="7" t="str">
        <f>IF(ISERROR(VLOOKUP($F156,Risk_Assessment!$A:$N,12,FALSE)),"",VLOOKUP($F156,Risk_Assessment!$A:$N,12,FALSE))</f>
        <v/>
      </c>
      <c r="F156" s="9" t="str">
        <f>CONCATENATE($B$2,G156)</f>
        <v>TBC152</v>
      </c>
      <c r="G156" s="9">
        <f t="shared" si="11"/>
        <v>152</v>
      </c>
    </row>
    <row r="157" spans="1:7" ht="31.5" hidden="1" customHeight="1" x14ac:dyDescent="0.25">
      <c r="A157" s="7" t="str">
        <f>IF(ISERROR(VLOOKUP($F157,Risk_Assessment!$A:$N,13,FALSE)),"",VLOOKUP($F157,Risk_Assessment!$A:$N,13,FALSE))</f>
        <v/>
      </c>
      <c r="B157" s="7" t="str">
        <f>IF(ISERROR(VLOOKUP($F157,Risk_Assessment!$A:$N,7,FALSE)),"",VLOOKUP($F157,Risk_Assessment!$A:$N,7,FALSE))</f>
        <v/>
      </c>
      <c r="C157" s="7" t="str">
        <f>IF(ISERROR(VLOOKUP($F157,Risk_Assessment!$A:$N,8,FALSE)),"",VLOOKUP($F157,Risk_Assessment!$A:$N,8,FALSE))</f>
        <v/>
      </c>
      <c r="D157" s="7" t="str">
        <f>IF(ISERROR(VLOOKUP($F157,Risk_Assessment!$A:$N,11,FALSE)),"",VLOOKUP($F157,Risk_Assessment!$A:$N,11,FALSE))</f>
        <v/>
      </c>
      <c r="E157" s="7" t="str">
        <f>IF(ISERROR(VLOOKUP($F157,Risk_Assessment!$A:$N,12,FALSE)),"",VLOOKUP($F157,Risk_Assessment!$A:$N,12,FALSE))</f>
        <v/>
      </c>
      <c r="F157" s="9" t="str">
        <f>CONCATENATE($B$2,G157)</f>
        <v>TBC153</v>
      </c>
      <c r="G157" s="9">
        <f t="shared" si="11"/>
        <v>153</v>
      </c>
    </row>
    <row r="158" spans="1:7" ht="31.5" hidden="1" customHeight="1" x14ac:dyDescent="0.25">
      <c r="A158" s="7" t="str">
        <f>IF(ISERROR(VLOOKUP($F158,Risk_Assessment!$A:$N,13,FALSE)),"",VLOOKUP($F158,Risk_Assessment!$A:$N,13,FALSE))</f>
        <v/>
      </c>
      <c r="B158" s="7" t="str">
        <f>IF(ISERROR(VLOOKUP($F158,Risk_Assessment!$A:$N,7,FALSE)),"",VLOOKUP($F158,Risk_Assessment!$A:$N,7,FALSE))</f>
        <v/>
      </c>
      <c r="C158" s="7" t="str">
        <f>IF(ISERROR(VLOOKUP($F158,Risk_Assessment!$A:$N,8,FALSE)),"",VLOOKUP($F158,Risk_Assessment!$A:$N,8,FALSE))</f>
        <v/>
      </c>
      <c r="D158" s="7" t="str">
        <f>IF(ISERROR(VLOOKUP($F158,Risk_Assessment!$A:$N,11,FALSE)),"",VLOOKUP($F158,Risk_Assessment!$A:$N,11,FALSE))</f>
        <v/>
      </c>
      <c r="E158" s="7" t="str">
        <f>IF(ISERROR(VLOOKUP($F158,Risk_Assessment!$A:$N,12,FALSE)),"",VLOOKUP($F158,Risk_Assessment!$A:$N,12,FALSE))</f>
        <v/>
      </c>
      <c r="F158" s="9" t="str">
        <f>CONCATENATE($B$2,G158)</f>
        <v>TBC154</v>
      </c>
      <c r="G158" s="9">
        <f t="shared" si="11"/>
        <v>154</v>
      </c>
    </row>
    <row r="159" spans="1:7" ht="31.5" hidden="1" customHeight="1" x14ac:dyDescent="0.25">
      <c r="A159" s="7" t="str">
        <f>IF(ISERROR(VLOOKUP($F159,Risk_Assessment!$A:$N,13,FALSE)),"",VLOOKUP($F159,Risk_Assessment!$A:$N,13,FALSE))</f>
        <v/>
      </c>
      <c r="B159" s="7" t="str">
        <f>IF(ISERROR(VLOOKUP($F159,Risk_Assessment!$A:$N,7,FALSE)),"",VLOOKUP($F159,Risk_Assessment!$A:$N,7,FALSE))</f>
        <v/>
      </c>
      <c r="C159" s="7" t="str">
        <f>IF(ISERROR(VLOOKUP($F159,Risk_Assessment!$A:$N,8,FALSE)),"",VLOOKUP($F159,Risk_Assessment!$A:$N,8,FALSE))</f>
        <v/>
      </c>
      <c r="D159" s="7" t="str">
        <f>IF(ISERROR(VLOOKUP($F159,Risk_Assessment!$A:$N,11,FALSE)),"",VLOOKUP($F159,Risk_Assessment!$A:$N,11,FALSE))</f>
        <v/>
      </c>
      <c r="E159" s="7" t="str">
        <f>IF(ISERROR(VLOOKUP($F159,Risk_Assessment!$A:$N,12,FALSE)),"",VLOOKUP($F159,Risk_Assessment!$A:$N,12,FALSE))</f>
        <v/>
      </c>
      <c r="F159" s="9" t="str">
        <f t="shared" ref="F159:F191" si="12">CONCATENATE($B$2,G159)</f>
        <v>TBC155</v>
      </c>
      <c r="G159" s="9">
        <f t="shared" si="11"/>
        <v>155</v>
      </c>
    </row>
    <row r="160" spans="1:7" ht="31.5" hidden="1" customHeight="1" x14ac:dyDescent="0.25">
      <c r="A160" s="7" t="str">
        <f>IF(ISERROR(VLOOKUP($F160,Risk_Assessment!$A:$N,13,FALSE)),"",VLOOKUP($F160,Risk_Assessment!$A:$N,13,FALSE))</f>
        <v/>
      </c>
      <c r="B160" s="7" t="str">
        <f>IF(ISERROR(VLOOKUP($F160,Risk_Assessment!$A:$N,7,FALSE)),"",VLOOKUP($F160,Risk_Assessment!$A:$N,7,FALSE))</f>
        <v/>
      </c>
      <c r="C160" s="7" t="str">
        <f>IF(ISERROR(VLOOKUP($F160,Risk_Assessment!$A:$N,8,FALSE)),"",VLOOKUP($F160,Risk_Assessment!$A:$N,8,FALSE))</f>
        <v/>
      </c>
      <c r="D160" s="7" t="str">
        <f>IF(ISERROR(VLOOKUP($F160,Risk_Assessment!$A:$N,11,FALSE)),"",VLOOKUP($F160,Risk_Assessment!$A:$N,11,FALSE))</f>
        <v/>
      </c>
      <c r="E160" s="7" t="str">
        <f>IF(ISERROR(VLOOKUP($F160,Risk_Assessment!$A:$N,12,FALSE)),"",VLOOKUP($F160,Risk_Assessment!$A:$N,12,FALSE))</f>
        <v/>
      </c>
      <c r="F160" s="9" t="str">
        <f t="shared" si="12"/>
        <v>TBC156</v>
      </c>
      <c r="G160" s="9">
        <f t="shared" si="11"/>
        <v>156</v>
      </c>
    </row>
    <row r="161" spans="1:7" ht="31.5" hidden="1" customHeight="1" x14ac:dyDescent="0.25">
      <c r="A161" s="7" t="str">
        <f>IF(ISERROR(VLOOKUP($F161,Risk_Assessment!$A:$N,13,FALSE)),"",VLOOKUP($F161,Risk_Assessment!$A:$N,13,FALSE))</f>
        <v/>
      </c>
      <c r="B161" s="7" t="str">
        <f>IF(ISERROR(VLOOKUP($F161,Risk_Assessment!$A:$N,7,FALSE)),"",VLOOKUP($F161,Risk_Assessment!$A:$N,7,FALSE))</f>
        <v/>
      </c>
      <c r="C161" s="7" t="str">
        <f>IF(ISERROR(VLOOKUP($F161,Risk_Assessment!$A:$N,8,FALSE)),"",VLOOKUP($F161,Risk_Assessment!$A:$N,8,FALSE))</f>
        <v/>
      </c>
      <c r="D161" s="7" t="str">
        <f>IF(ISERROR(VLOOKUP($F161,Risk_Assessment!$A:$N,11,FALSE)),"",VLOOKUP($F161,Risk_Assessment!$A:$N,11,FALSE))</f>
        <v/>
      </c>
      <c r="E161" s="7" t="str">
        <f>IF(ISERROR(VLOOKUP($F161,Risk_Assessment!$A:$N,12,FALSE)),"",VLOOKUP($F161,Risk_Assessment!$A:$N,12,FALSE))</f>
        <v/>
      </c>
      <c r="F161" s="9" t="str">
        <f t="shared" si="12"/>
        <v>TBC157</v>
      </c>
      <c r="G161" s="9">
        <f t="shared" si="11"/>
        <v>157</v>
      </c>
    </row>
    <row r="162" spans="1:7" ht="31.5" hidden="1" customHeight="1" x14ac:dyDescent="0.25">
      <c r="A162" s="7" t="str">
        <f>IF(ISERROR(VLOOKUP($F162,Risk_Assessment!$A:$N,13,FALSE)),"",VLOOKUP($F162,Risk_Assessment!$A:$N,13,FALSE))</f>
        <v/>
      </c>
      <c r="B162" s="7" t="str">
        <f>IF(ISERROR(VLOOKUP($F162,Risk_Assessment!$A:$N,7,FALSE)),"",VLOOKUP($F162,Risk_Assessment!$A:$N,7,FALSE))</f>
        <v/>
      </c>
      <c r="C162" s="7" t="str">
        <f>IF(ISERROR(VLOOKUP($F162,Risk_Assessment!$A:$N,8,FALSE)),"",VLOOKUP($F162,Risk_Assessment!$A:$N,8,FALSE))</f>
        <v/>
      </c>
      <c r="D162" s="7" t="str">
        <f>IF(ISERROR(VLOOKUP($F162,Risk_Assessment!$A:$N,11,FALSE)),"",VLOOKUP($F162,Risk_Assessment!$A:$N,11,FALSE))</f>
        <v/>
      </c>
      <c r="E162" s="7" t="str">
        <f>IF(ISERROR(VLOOKUP($F162,Risk_Assessment!$A:$N,12,FALSE)),"",VLOOKUP($F162,Risk_Assessment!$A:$N,12,FALSE))</f>
        <v/>
      </c>
      <c r="F162" s="9" t="str">
        <f t="shared" si="12"/>
        <v>TBC158</v>
      </c>
      <c r="G162" s="9">
        <f t="shared" si="11"/>
        <v>158</v>
      </c>
    </row>
    <row r="163" spans="1:7" ht="31.5" hidden="1" customHeight="1" x14ac:dyDescent="0.25">
      <c r="A163" s="7" t="str">
        <f>IF(ISERROR(VLOOKUP($F163,Risk_Assessment!$A:$N,13,FALSE)),"",VLOOKUP($F163,Risk_Assessment!$A:$N,13,FALSE))</f>
        <v/>
      </c>
      <c r="B163" s="7" t="str">
        <f>IF(ISERROR(VLOOKUP($F163,Risk_Assessment!$A:$N,7,FALSE)),"",VLOOKUP($F163,Risk_Assessment!$A:$N,7,FALSE))</f>
        <v/>
      </c>
      <c r="C163" s="7" t="str">
        <f>IF(ISERROR(VLOOKUP($F163,Risk_Assessment!$A:$N,8,FALSE)),"",VLOOKUP($F163,Risk_Assessment!$A:$N,8,FALSE))</f>
        <v/>
      </c>
      <c r="D163" s="7" t="str">
        <f>IF(ISERROR(VLOOKUP($F163,Risk_Assessment!$A:$N,11,FALSE)),"",VLOOKUP($F163,Risk_Assessment!$A:$N,11,FALSE))</f>
        <v/>
      </c>
      <c r="E163" s="7" t="str">
        <f>IF(ISERROR(VLOOKUP($F163,Risk_Assessment!$A:$N,12,FALSE)),"",VLOOKUP($F163,Risk_Assessment!$A:$N,12,FALSE))</f>
        <v/>
      </c>
      <c r="F163" s="9" t="str">
        <f t="shared" si="12"/>
        <v>TBC159</v>
      </c>
      <c r="G163" s="9">
        <f t="shared" si="11"/>
        <v>159</v>
      </c>
    </row>
    <row r="164" spans="1:7" ht="31.5" hidden="1" customHeight="1" x14ac:dyDescent="0.25">
      <c r="A164" s="7" t="str">
        <f>IF(ISERROR(VLOOKUP($F164,Risk_Assessment!$A:$N,13,FALSE)),"",VLOOKUP($F164,Risk_Assessment!$A:$N,13,FALSE))</f>
        <v/>
      </c>
      <c r="B164" s="7" t="str">
        <f>IF(ISERROR(VLOOKUP($F164,Risk_Assessment!$A:$N,7,FALSE)),"",VLOOKUP($F164,Risk_Assessment!$A:$N,7,FALSE))</f>
        <v/>
      </c>
      <c r="C164" s="7" t="str">
        <f>IF(ISERROR(VLOOKUP($F164,Risk_Assessment!$A:$N,8,FALSE)),"",VLOOKUP($F164,Risk_Assessment!$A:$N,8,FALSE))</f>
        <v/>
      </c>
      <c r="D164" s="7" t="str">
        <f>IF(ISERROR(VLOOKUP($F164,Risk_Assessment!$A:$N,11,FALSE)),"",VLOOKUP($F164,Risk_Assessment!$A:$N,11,FALSE))</f>
        <v/>
      </c>
      <c r="E164" s="7" t="str">
        <f>IF(ISERROR(VLOOKUP($F164,Risk_Assessment!$A:$N,12,FALSE)),"",VLOOKUP($F164,Risk_Assessment!$A:$N,12,FALSE))</f>
        <v/>
      </c>
      <c r="F164" s="9" t="str">
        <f t="shared" si="12"/>
        <v>TBC160</v>
      </c>
      <c r="G164" s="9">
        <f t="shared" si="11"/>
        <v>160</v>
      </c>
    </row>
    <row r="165" spans="1:7" ht="31.5" hidden="1" customHeight="1" x14ac:dyDescent="0.25">
      <c r="A165" s="7" t="str">
        <f>IF(ISERROR(VLOOKUP($F165,Risk_Assessment!$A:$N,13,FALSE)),"",VLOOKUP($F165,Risk_Assessment!$A:$N,13,FALSE))</f>
        <v/>
      </c>
      <c r="B165" s="7" t="str">
        <f>IF(ISERROR(VLOOKUP($F165,Risk_Assessment!$A:$N,7,FALSE)),"",VLOOKUP($F165,Risk_Assessment!$A:$N,7,FALSE))</f>
        <v/>
      </c>
      <c r="C165" s="7" t="str">
        <f>IF(ISERROR(VLOOKUP($F165,Risk_Assessment!$A:$N,8,FALSE)),"",VLOOKUP($F165,Risk_Assessment!$A:$N,8,FALSE))</f>
        <v/>
      </c>
      <c r="D165" s="7" t="str">
        <f>IF(ISERROR(VLOOKUP($F165,Risk_Assessment!$A:$N,11,FALSE)),"",VLOOKUP($F165,Risk_Assessment!$A:$N,11,FALSE))</f>
        <v/>
      </c>
      <c r="E165" s="7" t="str">
        <f>IF(ISERROR(VLOOKUP($F165,Risk_Assessment!$A:$N,12,FALSE)),"",VLOOKUP($F165,Risk_Assessment!$A:$N,12,FALSE))</f>
        <v/>
      </c>
      <c r="F165" s="9" t="str">
        <f t="shared" si="12"/>
        <v>TBC161</v>
      </c>
      <c r="G165" s="9">
        <f t="shared" si="11"/>
        <v>161</v>
      </c>
    </row>
    <row r="166" spans="1:7" ht="31.5" hidden="1" customHeight="1" x14ac:dyDescent="0.25">
      <c r="A166" s="7" t="str">
        <f>IF(ISERROR(VLOOKUP($F166,Risk_Assessment!$A:$N,13,FALSE)),"",VLOOKUP($F166,Risk_Assessment!$A:$N,13,FALSE))</f>
        <v/>
      </c>
      <c r="B166" s="7" t="str">
        <f>IF(ISERROR(VLOOKUP($F166,Risk_Assessment!$A:$N,7,FALSE)),"",VLOOKUP($F166,Risk_Assessment!$A:$N,7,FALSE))</f>
        <v/>
      </c>
      <c r="C166" s="7" t="str">
        <f>IF(ISERROR(VLOOKUP($F166,Risk_Assessment!$A:$N,8,FALSE)),"",VLOOKUP($F166,Risk_Assessment!$A:$N,8,FALSE))</f>
        <v/>
      </c>
      <c r="D166" s="7" t="str">
        <f>IF(ISERROR(VLOOKUP($F166,Risk_Assessment!$A:$N,11,FALSE)),"",VLOOKUP($F166,Risk_Assessment!$A:$N,11,FALSE))</f>
        <v/>
      </c>
      <c r="E166" s="7" t="str">
        <f>IF(ISERROR(VLOOKUP($F166,Risk_Assessment!$A:$N,12,FALSE)),"",VLOOKUP($F166,Risk_Assessment!$A:$N,12,FALSE))</f>
        <v/>
      </c>
      <c r="F166" s="9" t="str">
        <f t="shared" si="12"/>
        <v>TBC162</v>
      </c>
      <c r="G166" s="9">
        <f t="shared" si="11"/>
        <v>162</v>
      </c>
    </row>
    <row r="167" spans="1:7" ht="31.5" hidden="1" customHeight="1" x14ac:dyDescent="0.25">
      <c r="A167" s="7" t="str">
        <f>IF(ISERROR(VLOOKUP($F167,Risk_Assessment!$A:$N,13,FALSE)),"",VLOOKUP($F167,Risk_Assessment!$A:$N,13,FALSE))</f>
        <v/>
      </c>
      <c r="B167" s="7" t="str">
        <f>IF(ISERROR(VLOOKUP($F167,Risk_Assessment!$A:$N,7,FALSE)),"",VLOOKUP($F167,Risk_Assessment!$A:$N,7,FALSE))</f>
        <v/>
      </c>
      <c r="C167" s="7" t="str">
        <f>IF(ISERROR(VLOOKUP($F167,Risk_Assessment!$A:$N,8,FALSE)),"",VLOOKUP($F167,Risk_Assessment!$A:$N,8,FALSE))</f>
        <v/>
      </c>
      <c r="D167" s="7" t="str">
        <f>IF(ISERROR(VLOOKUP($F167,Risk_Assessment!$A:$N,11,FALSE)),"",VLOOKUP($F167,Risk_Assessment!$A:$N,11,FALSE))</f>
        <v/>
      </c>
      <c r="E167" s="7" t="str">
        <f>IF(ISERROR(VLOOKUP($F167,Risk_Assessment!$A:$N,12,FALSE)),"",VLOOKUP($F167,Risk_Assessment!$A:$N,12,FALSE))</f>
        <v/>
      </c>
      <c r="F167" s="9" t="str">
        <f t="shared" si="12"/>
        <v>TBC163</v>
      </c>
      <c r="G167" s="9">
        <f t="shared" si="11"/>
        <v>163</v>
      </c>
    </row>
    <row r="168" spans="1:7" ht="31.5" hidden="1" customHeight="1" x14ac:dyDescent="0.25">
      <c r="A168" s="7" t="str">
        <f>IF(ISERROR(VLOOKUP($F168,Risk_Assessment!$A:$N,13,FALSE)),"",VLOOKUP($F168,Risk_Assessment!$A:$N,13,FALSE))</f>
        <v/>
      </c>
      <c r="B168" s="7" t="str">
        <f>IF(ISERROR(VLOOKUP($F168,Risk_Assessment!$A:$N,7,FALSE)),"",VLOOKUP($F168,Risk_Assessment!$A:$N,7,FALSE))</f>
        <v/>
      </c>
      <c r="C168" s="7" t="str">
        <f>IF(ISERROR(VLOOKUP($F168,Risk_Assessment!$A:$N,8,FALSE)),"",VLOOKUP($F168,Risk_Assessment!$A:$N,8,FALSE))</f>
        <v/>
      </c>
      <c r="D168" s="7" t="str">
        <f>IF(ISERROR(VLOOKUP($F168,Risk_Assessment!$A:$N,11,FALSE)),"",VLOOKUP($F168,Risk_Assessment!$A:$N,11,FALSE))</f>
        <v/>
      </c>
      <c r="E168" s="7" t="str">
        <f>IF(ISERROR(VLOOKUP($F168,Risk_Assessment!$A:$N,12,FALSE)),"",VLOOKUP($F168,Risk_Assessment!$A:$N,12,FALSE))</f>
        <v/>
      </c>
      <c r="F168" s="9" t="str">
        <f t="shared" si="12"/>
        <v>TBC164</v>
      </c>
      <c r="G168" s="9">
        <f t="shared" si="11"/>
        <v>164</v>
      </c>
    </row>
    <row r="169" spans="1:7" ht="31.5" hidden="1" customHeight="1" x14ac:dyDescent="0.25">
      <c r="A169" s="7" t="str">
        <f>IF(ISERROR(VLOOKUP($F169,Risk_Assessment!$A:$N,13,FALSE)),"",VLOOKUP($F169,Risk_Assessment!$A:$N,13,FALSE))</f>
        <v/>
      </c>
      <c r="B169" s="7" t="str">
        <f>IF(ISERROR(VLOOKUP($F169,Risk_Assessment!$A:$N,7,FALSE)),"",VLOOKUP($F169,Risk_Assessment!$A:$N,7,FALSE))</f>
        <v/>
      </c>
      <c r="C169" s="7" t="str">
        <f>IF(ISERROR(VLOOKUP($F169,Risk_Assessment!$A:$N,8,FALSE)),"",VLOOKUP($F169,Risk_Assessment!$A:$N,8,FALSE))</f>
        <v/>
      </c>
      <c r="D169" s="7" t="str">
        <f>IF(ISERROR(VLOOKUP($F169,Risk_Assessment!$A:$N,11,FALSE)),"",VLOOKUP($F169,Risk_Assessment!$A:$N,11,FALSE))</f>
        <v/>
      </c>
      <c r="E169" s="7" t="str">
        <f>IF(ISERROR(VLOOKUP($F169,Risk_Assessment!$A:$N,12,FALSE)),"",VLOOKUP($F169,Risk_Assessment!$A:$N,12,FALSE))</f>
        <v/>
      </c>
      <c r="F169" s="9" t="str">
        <f t="shared" si="12"/>
        <v>TBC165</v>
      </c>
      <c r="G169" s="9">
        <f t="shared" si="11"/>
        <v>165</v>
      </c>
    </row>
    <row r="170" spans="1:7" ht="31.5" hidden="1" customHeight="1" x14ac:dyDescent="0.25">
      <c r="A170" s="7" t="str">
        <f>IF(ISERROR(VLOOKUP($F170,Risk_Assessment!$A:$N,13,FALSE)),"",VLOOKUP($F170,Risk_Assessment!$A:$N,13,FALSE))</f>
        <v/>
      </c>
      <c r="B170" s="7" t="str">
        <f>IF(ISERROR(VLOOKUP($F170,Risk_Assessment!$A:$N,7,FALSE)),"",VLOOKUP($F170,Risk_Assessment!$A:$N,7,FALSE))</f>
        <v/>
      </c>
      <c r="C170" s="7" t="str">
        <f>IF(ISERROR(VLOOKUP($F170,Risk_Assessment!$A:$N,8,FALSE)),"",VLOOKUP($F170,Risk_Assessment!$A:$N,8,FALSE))</f>
        <v/>
      </c>
      <c r="D170" s="7" t="str">
        <f>IF(ISERROR(VLOOKUP($F170,Risk_Assessment!$A:$N,11,FALSE)),"",VLOOKUP($F170,Risk_Assessment!$A:$N,11,FALSE))</f>
        <v/>
      </c>
      <c r="E170" s="7" t="str">
        <f>IF(ISERROR(VLOOKUP($F170,Risk_Assessment!$A:$N,12,FALSE)),"",VLOOKUP($F170,Risk_Assessment!$A:$N,12,FALSE))</f>
        <v/>
      </c>
      <c r="F170" s="9" t="str">
        <f t="shared" si="12"/>
        <v>TBC166</v>
      </c>
      <c r="G170" s="9">
        <f t="shared" si="11"/>
        <v>166</v>
      </c>
    </row>
    <row r="171" spans="1:7" ht="31.5" hidden="1" customHeight="1" x14ac:dyDescent="0.25">
      <c r="A171" s="7" t="str">
        <f>IF(ISERROR(VLOOKUP($F171,Risk_Assessment!$A:$N,13,FALSE)),"",VLOOKUP($F171,Risk_Assessment!$A:$N,13,FALSE))</f>
        <v/>
      </c>
      <c r="B171" s="7" t="str">
        <f>IF(ISERROR(VLOOKUP($F171,Risk_Assessment!$A:$N,7,FALSE)),"",VLOOKUP($F171,Risk_Assessment!$A:$N,7,FALSE))</f>
        <v/>
      </c>
      <c r="C171" s="7" t="str">
        <f>IF(ISERROR(VLOOKUP($F171,Risk_Assessment!$A:$N,8,FALSE)),"",VLOOKUP($F171,Risk_Assessment!$A:$N,8,FALSE))</f>
        <v/>
      </c>
      <c r="D171" s="7" t="str">
        <f>IF(ISERROR(VLOOKUP($F171,Risk_Assessment!$A:$N,11,FALSE)),"",VLOOKUP($F171,Risk_Assessment!$A:$N,11,FALSE))</f>
        <v/>
      </c>
      <c r="E171" s="7" t="str">
        <f>IF(ISERROR(VLOOKUP($F171,Risk_Assessment!$A:$N,12,FALSE)),"",VLOOKUP($F171,Risk_Assessment!$A:$N,12,FALSE))</f>
        <v/>
      </c>
      <c r="F171" s="9" t="str">
        <f t="shared" si="12"/>
        <v>TBC167</v>
      </c>
      <c r="G171" s="9">
        <f t="shared" si="11"/>
        <v>167</v>
      </c>
    </row>
    <row r="172" spans="1:7" ht="31.5" hidden="1" customHeight="1" x14ac:dyDescent="0.25">
      <c r="A172" s="7" t="str">
        <f>IF(ISERROR(VLOOKUP($F172,Risk_Assessment!$A:$N,13,FALSE)),"",VLOOKUP($F172,Risk_Assessment!$A:$N,13,FALSE))</f>
        <v/>
      </c>
      <c r="B172" s="7" t="str">
        <f>IF(ISERROR(VLOOKUP($F172,Risk_Assessment!$A:$N,7,FALSE)),"",VLOOKUP($F172,Risk_Assessment!$A:$N,7,FALSE))</f>
        <v/>
      </c>
      <c r="C172" s="7" t="str">
        <f>IF(ISERROR(VLOOKUP($F172,Risk_Assessment!$A:$N,8,FALSE)),"",VLOOKUP($F172,Risk_Assessment!$A:$N,8,FALSE))</f>
        <v/>
      </c>
      <c r="D172" s="7" t="str">
        <f>IF(ISERROR(VLOOKUP($F172,Risk_Assessment!$A:$N,11,FALSE)),"",VLOOKUP($F172,Risk_Assessment!$A:$N,11,FALSE))</f>
        <v/>
      </c>
      <c r="E172" s="7" t="str">
        <f>IF(ISERROR(VLOOKUP($F172,Risk_Assessment!$A:$N,12,FALSE)),"",VLOOKUP($F172,Risk_Assessment!$A:$N,12,FALSE))</f>
        <v/>
      </c>
      <c r="F172" s="9" t="str">
        <f t="shared" si="12"/>
        <v>TBC168</v>
      </c>
      <c r="G172" s="9">
        <f t="shared" si="11"/>
        <v>168</v>
      </c>
    </row>
    <row r="173" spans="1:7" ht="31.5" hidden="1" customHeight="1" x14ac:dyDescent="0.25">
      <c r="A173" s="7" t="str">
        <f>IF(ISERROR(VLOOKUP($F173,Risk_Assessment!$A:$N,13,FALSE)),"",VLOOKUP($F173,Risk_Assessment!$A:$N,13,FALSE))</f>
        <v/>
      </c>
      <c r="B173" s="7" t="str">
        <f>IF(ISERROR(VLOOKUP($F173,Risk_Assessment!$A:$N,7,FALSE)),"",VLOOKUP($F173,Risk_Assessment!$A:$N,7,FALSE))</f>
        <v/>
      </c>
      <c r="C173" s="7" t="str">
        <f>IF(ISERROR(VLOOKUP($F173,Risk_Assessment!$A:$N,8,FALSE)),"",VLOOKUP($F173,Risk_Assessment!$A:$N,8,FALSE))</f>
        <v/>
      </c>
      <c r="D173" s="7" t="str">
        <f>IF(ISERROR(VLOOKUP($F173,Risk_Assessment!$A:$N,11,FALSE)),"",VLOOKUP($F173,Risk_Assessment!$A:$N,11,FALSE))</f>
        <v/>
      </c>
      <c r="E173" s="7" t="str">
        <f>IF(ISERROR(VLOOKUP($F173,Risk_Assessment!$A:$N,12,FALSE)),"",VLOOKUP($F173,Risk_Assessment!$A:$N,12,FALSE))</f>
        <v/>
      </c>
      <c r="F173" s="9" t="str">
        <f t="shared" si="12"/>
        <v>TBC169</v>
      </c>
      <c r="G173" s="9">
        <f t="shared" si="11"/>
        <v>169</v>
      </c>
    </row>
    <row r="174" spans="1:7" ht="31.5" hidden="1" customHeight="1" x14ac:dyDescent="0.25">
      <c r="A174" s="7" t="str">
        <f>IF(ISERROR(VLOOKUP($F174,Risk_Assessment!$A:$N,13,FALSE)),"",VLOOKUP($F174,Risk_Assessment!$A:$N,13,FALSE))</f>
        <v/>
      </c>
      <c r="B174" s="7" t="str">
        <f>IF(ISERROR(VLOOKUP($F174,Risk_Assessment!$A:$N,7,FALSE)),"",VLOOKUP($F174,Risk_Assessment!$A:$N,7,FALSE))</f>
        <v/>
      </c>
      <c r="C174" s="7" t="str">
        <f>IF(ISERROR(VLOOKUP($F174,Risk_Assessment!$A:$N,8,FALSE)),"",VLOOKUP($F174,Risk_Assessment!$A:$N,8,FALSE))</f>
        <v/>
      </c>
      <c r="D174" s="7" t="str">
        <f>IF(ISERROR(VLOOKUP($F174,Risk_Assessment!$A:$N,11,FALSE)),"",VLOOKUP($F174,Risk_Assessment!$A:$N,11,FALSE))</f>
        <v/>
      </c>
      <c r="E174" s="7" t="str">
        <f>IF(ISERROR(VLOOKUP($F174,Risk_Assessment!$A:$N,12,FALSE)),"",VLOOKUP($F174,Risk_Assessment!$A:$N,12,FALSE))</f>
        <v/>
      </c>
      <c r="F174" s="9" t="str">
        <f t="shared" si="12"/>
        <v>TBC170</v>
      </c>
      <c r="G174" s="9">
        <f t="shared" si="11"/>
        <v>170</v>
      </c>
    </row>
    <row r="175" spans="1:7" ht="31.5" hidden="1" customHeight="1" x14ac:dyDescent="0.25">
      <c r="A175" s="7" t="str">
        <f>IF(ISERROR(VLOOKUP($F175,Risk_Assessment!$A:$N,13,FALSE)),"",VLOOKUP($F175,Risk_Assessment!$A:$N,13,FALSE))</f>
        <v/>
      </c>
      <c r="B175" s="7" t="str">
        <f>IF(ISERROR(VLOOKUP($F175,Risk_Assessment!$A:$N,7,FALSE)),"",VLOOKUP($F175,Risk_Assessment!$A:$N,7,FALSE))</f>
        <v/>
      </c>
      <c r="C175" s="7" t="str">
        <f>IF(ISERROR(VLOOKUP($F175,Risk_Assessment!$A:$N,8,FALSE)),"",VLOOKUP($F175,Risk_Assessment!$A:$N,8,FALSE))</f>
        <v/>
      </c>
      <c r="D175" s="7" t="str">
        <f>IF(ISERROR(VLOOKUP($F175,Risk_Assessment!$A:$N,11,FALSE)),"",VLOOKUP($F175,Risk_Assessment!$A:$N,11,FALSE))</f>
        <v/>
      </c>
      <c r="E175" s="7" t="str">
        <f>IF(ISERROR(VLOOKUP($F175,Risk_Assessment!$A:$N,12,FALSE)),"",VLOOKUP($F175,Risk_Assessment!$A:$N,12,FALSE))</f>
        <v/>
      </c>
      <c r="F175" s="9" t="str">
        <f t="shared" si="12"/>
        <v>TBC171</v>
      </c>
      <c r="G175" s="9">
        <f t="shared" si="11"/>
        <v>171</v>
      </c>
    </row>
    <row r="176" spans="1:7" ht="31.5" hidden="1" customHeight="1" x14ac:dyDescent="0.25">
      <c r="A176" s="7" t="str">
        <f>IF(ISERROR(VLOOKUP($F176,Risk_Assessment!$A:$N,13,FALSE)),"",VLOOKUP($F176,Risk_Assessment!$A:$N,13,FALSE))</f>
        <v/>
      </c>
      <c r="B176" s="7" t="str">
        <f>IF(ISERROR(VLOOKUP($F176,Risk_Assessment!$A:$N,7,FALSE)),"",VLOOKUP($F176,Risk_Assessment!$A:$N,7,FALSE))</f>
        <v/>
      </c>
      <c r="C176" s="7" t="str">
        <f>IF(ISERROR(VLOOKUP($F176,Risk_Assessment!$A:$N,8,FALSE)),"",VLOOKUP($F176,Risk_Assessment!$A:$N,8,FALSE))</f>
        <v/>
      </c>
      <c r="D176" s="7" t="str">
        <f>IF(ISERROR(VLOOKUP($F176,Risk_Assessment!$A:$N,11,FALSE)),"",VLOOKUP($F176,Risk_Assessment!$A:$N,11,FALSE))</f>
        <v/>
      </c>
      <c r="E176" s="7" t="str">
        <f>IF(ISERROR(VLOOKUP($F176,Risk_Assessment!$A:$N,12,FALSE)),"",VLOOKUP($F176,Risk_Assessment!$A:$N,12,FALSE))</f>
        <v/>
      </c>
      <c r="F176" s="9" t="str">
        <f t="shared" si="12"/>
        <v>TBC172</v>
      </c>
      <c r="G176" s="9">
        <f t="shared" si="11"/>
        <v>172</v>
      </c>
    </row>
    <row r="177" spans="1:7" ht="31.5" hidden="1" customHeight="1" x14ac:dyDescent="0.25">
      <c r="A177" s="7" t="str">
        <f>IF(ISERROR(VLOOKUP($F177,Risk_Assessment!$A:$N,13,FALSE)),"",VLOOKUP($F177,Risk_Assessment!$A:$N,13,FALSE))</f>
        <v/>
      </c>
      <c r="B177" s="7" t="str">
        <f>IF(ISERROR(VLOOKUP($F177,Risk_Assessment!$A:$N,7,FALSE)),"",VLOOKUP($F177,Risk_Assessment!$A:$N,7,FALSE))</f>
        <v/>
      </c>
      <c r="C177" s="7" t="str">
        <f>IF(ISERROR(VLOOKUP($F177,Risk_Assessment!$A:$N,8,FALSE)),"",VLOOKUP($F177,Risk_Assessment!$A:$N,8,FALSE))</f>
        <v/>
      </c>
      <c r="D177" s="7" t="str">
        <f>IF(ISERROR(VLOOKUP($F177,Risk_Assessment!$A:$N,11,FALSE)),"",VLOOKUP($F177,Risk_Assessment!$A:$N,11,FALSE))</f>
        <v/>
      </c>
      <c r="E177" s="7" t="str">
        <f>IF(ISERROR(VLOOKUP($F177,Risk_Assessment!$A:$N,12,FALSE)),"",VLOOKUP($F177,Risk_Assessment!$A:$N,12,FALSE))</f>
        <v/>
      </c>
      <c r="F177" s="9" t="str">
        <f t="shared" si="12"/>
        <v>TBC173</v>
      </c>
      <c r="G177" s="9">
        <f t="shared" si="11"/>
        <v>173</v>
      </c>
    </row>
    <row r="178" spans="1:7" ht="31.5" hidden="1" customHeight="1" x14ac:dyDescent="0.25">
      <c r="A178" s="7" t="str">
        <f>IF(ISERROR(VLOOKUP($F178,Risk_Assessment!$A:$N,13,FALSE)),"",VLOOKUP($F178,Risk_Assessment!$A:$N,13,FALSE))</f>
        <v/>
      </c>
      <c r="B178" s="7" t="str">
        <f>IF(ISERROR(VLOOKUP($F178,Risk_Assessment!$A:$N,7,FALSE)),"",VLOOKUP($F178,Risk_Assessment!$A:$N,7,FALSE))</f>
        <v/>
      </c>
      <c r="C178" s="7" t="str">
        <f>IF(ISERROR(VLOOKUP($F178,Risk_Assessment!$A:$N,8,FALSE)),"",VLOOKUP($F178,Risk_Assessment!$A:$N,8,FALSE))</f>
        <v/>
      </c>
      <c r="D178" s="7" t="str">
        <f>IF(ISERROR(VLOOKUP($F178,Risk_Assessment!$A:$N,11,FALSE)),"",VLOOKUP($F178,Risk_Assessment!$A:$N,11,FALSE))</f>
        <v/>
      </c>
      <c r="E178" s="7" t="str">
        <f>IF(ISERROR(VLOOKUP($F178,Risk_Assessment!$A:$N,12,FALSE)),"",VLOOKUP($F178,Risk_Assessment!$A:$N,12,FALSE))</f>
        <v/>
      </c>
      <c r="F178" s="9" t="str">
        <f t="shared" si="12"/>
        <v>TBC174</v>
      </c>
      <c r="G178" s="9">
        <f t="shared" si="11"/>
        <v>174</v>
      </c>
    </row>
    <row r="179" spans="1:7" ht="31.5" hidden="1" customHeight="1" x14ac:dyDescent="0.25">
      <c r="A179" s="7" t="str">
        <f>IF(ISERROR(VLOOKUP($F179,Risk_Assessment!$A:$N,13,FALSE)),"",VLOOKUP($F179,Risk_Assessment!$A:$N,13,FALSE))</f>
        <v/>
      </c>
      <c r="B179" s="7" t="str">
        <f>IF(ISERROR(VLOOKUP($F179,Risk_Assessment!$A:$N,7,FALSE)),"",VLOOKUP($F179,Risk_Assessment!$A:$N,7,FALSE))</f>
        <v/>
      </c>
      <c r="C179" s="7" t="str">
        <f>IF(ISERROR(VLOOKUP($F179,Risk_Assessment!$A:$N,8,FALSE)),"",VLOOKUP($F179,Risk_Assessment!$A:$N,8,FALSE))</f>
        <v/>
      </c>
      <c r="D179" s="7" t="str">
        <f>IF(ISERROR(VLOOKUP($F179,Risk_Assessment!$A:$N,11,FALSE)),"",VLOOKUP($F179,Risk_Assessment!$A:$N,11,FALSE))</f>
        <v/>
      </c>
      <c r="E179" s="7" t="str">
        <f>IF(ISERROR(VLOOKUP($F179,Risk_Assessment!$A:$N,12,FALSE)),"",VLOOKUP($F179,Risk_Assessment!$A:$N,12,FALSE))</f>
        <v/>
      </c>
      <c r="F179" s="9" t="str">
        <f t="shared" si="12"/>
        <v>TBC175</v>
      </c>
      <c r="G179" s="9">
        <f t="shared" si="11"/>
        <v>175</v>
      </c>
    </row>
    <row r="180" spans="1:7" ht="31.5" hidden="1" customHeight="1" x14ac:dyDescent="0.25">
      <c r="A180" s="7" t="str">
        <f>IF(ISERROR(VLOOKUP($F180,Risk_Assessment!$A:$N,13,FALSE)),"",VLOOKUP($F180,Risk_Assessment!$A:$N,13,FALSE))</f>
        <v/>
      </c>
      <c r="B180" s="7" t="str">
        <f>IF(ISERROR(VLOOKUP($F180,Risk_Assessment!$A:$N,7,FALSE)),"",VLOOKUP($F180,Risk_Assessment!$A:$N,7,FALSE))</f>
        <v/>
      </c>
      <c r="C180" s="7" t="str">
        <f>IF(ISERROR(VLOOKUP($F180,Risk_Assessment!$A:$N,8,FALSE)),"",VLOOKUP($F180,Risk_Assessment!$A:$N,8,FALSE))</f>
        <v/>
      </c>
      <c r="D180" s="7" t="str">
        <f>IF(ISERROR(VLOOKUP($F180,Risk_Assessment!$A:$N,11,FALSE)),"",VLOOKUP($F180,Risk_Assessment!$A:$N,11,FALSE))</f>
        <v/>
      </c>
      <c r="E180" s="7" t="str">
        <f>IF(ISERROR(VLOOKUP($F180,Risk_Assessment!$A:$N,12,FALSE)),"",VLOOKUP($F180,Risk_Assessment!$A:$N,12,FALSE))</f>
        <v/>
      </c>
      <c r="F180" s="9" t="str">
        <f t="shared" si="12"/>
        <v>TBC176</v>
      </c>
      <c r="G180" s="9">
        <f t="shared" si="11"/>
        <v>176</v>
      </c>
    </row>
    <row r="181" spans="1:7" ht="31.5" hidden="1" customHeight="1" x14ac:dyDescent="0.25">
      <c r="A181" s="7" t="str">
        <f>IF(ISERROR(VLOOKUP($F181,Risk_Assessment!$A:$N,13,FALSE)),"",VLOOKUP($F181,Risk_Assessment!$A:$N,13,FALSE))</f>
        <v/>
      </c>
      <c r="B181" s="7" t="str">
        <f>IF(ISERROR(VLOOKUP($F181,Risk_Assessment!$A:$N,7,FALSE)),"",VLOOKUP($F181,Risk_Assessment!$A:$N,7,FALSE))</f>
        <v/>
      </c>
      <c r="C181" s="7" t="str">
        <f>IF(ISERROR(VLOOKUP($F181,Risk_Assessment!$A:$N,8,FALSE)),"",VLOOKUP($F181,Risk_Assessment!$A:$N,8,FALSE))</f>
        <v/>
      </c>
      <c r="D181" s="7" t="str">
        <f>IF(ISERROR(VLOOKUP($F181,Risk_Assessment!$A:$N,11,FALSE)),"",VLOOKUP($F181,Risk_Assessment!$A:$N,11,FALSE))</f>
        <v/>
      </c>
      <c r="E181" s="7" t="str">
        <f>IF(ISERROR(VLOOKUP($F181,Risk_Assessment!$A:$N,12,FALSE)),"",VLOOKUP($F181,Risk_Assessment!$A:$N,12,FALSE))</f>
        <v/>
      </c>
      <c r="F181" s="9" t="str">
        <f t="shared" si="12"/>
        <v>TBC177</v>
      </c>
      <c r="G181" s="9">
        <f t="shared" si="11"/>
        <v>177</v>
      </c>
    </row>
    <row r="182" spans="1:7" ht="31.5" hidden="1" customHeight="1" x14ac:dyDescent="0.25">
      <c r="A182" s="7" t="str">
        <f>IF(ISERROR(VLOOKUP($F182,Risk_Assessment!$A:$N,13,FALSE)),"",VLOOKUP($F182,Risk_Assessment!$A:$N,13,FALSE))</f>
        <v/>
      </c>
      <c r="B182" s="7" t="str">
        <f>IF(ISERROR(VLOOKUP($F182,Risk_Assessment!$A:$N,7,FALSE)),"",VLOOKUP($F182,Risk_Assessment!$A:$N,7,FALSE))</f>
        <v/>
      </c>
      <c r="C182" s="7" t="str">
        <f>IF(ISERROR(VLOOKUP($F182,Risk_Assessment!$A:$N,8,FALSE)),"",VLOOKUP($F182,Risk_Assessment!$A:$N,8,FALSE))</f>
        <v/>
      </c>
      <c r="D182" s="7" t="str">
        <f>IF(ISERROR(VLOOKUP($F182,Risk_Assessment!$A:$N,11,FALSE)),"",VLOOKUP($F182,Risk_Assessment!$A:$N,11,FALSE))</f>
        <v/>
      </c>
      <c r="E182" s="7" t="str">
        <f>IF(ISERROR(VLOOKUP($F182,Risk_Assessment!$A:$N,12,FALSE)),"",VLOOKUP($F182,Risk_Assessment!$A:$N,12,FALSE))</f>
        <v/>
      </c>
      <c r="F182" s="9" t="str">
        <f t="shared" si="12"/>
        <v>TBC178</v>
      </c>
      <c r="G182" s="9">
        <f t="shared" si="11"/>
        <v>178</v>
      </c>
    </row>
    <row r="183" spans="1:7" ht="31.5" hidden="1" customHeight="1" x14ac:dyDescent="0.25">
      <c r="A183" s="7" t="str">
        <f>IF(ISERROR(VLOOKUP($F183,Risk_Assessment!$A:$N,13,FALSE)),"",VLOOKUP($F183,Risk_Assessment!$A:$N,13,FALSE))</f>
        <v/>
      </c>
      <c r="B183" s="7" t="str">
        <f>IF(ISERROR(VLOOKUP($F183,Risk_Assessment!$A:$N,7,FALSE)),"",VLOOKUP($F183,Risk_Assessment!$A:$N,7,FALSE))</f>
        <v/>
      </c>
      <c r="C183" s="7" t="str">
        <f>IF(ISERROR(VLOOKUP($F183,Risk_Assessment!$A:$N,8,FALSE)),"",VLOOKUP($F183,Risk_Assessment!$A:$N,8,FALSE))</f>
        <v/>
      </c>
      <c r="D183" s="7" t="str">
        <f>IF(ISERROR(VLOOKUP($F183,Risk_Assessment!$A:$N,11,FALSE)),"",VLOOKUP($F183,Risk_Assessment!$A:$N,11,FALSE))</f>
        <v/>
      </c>
      <c r="E183" s="7" t="str">
        <f>IF(ISERROR(VLOOKUP($F183,Risk_Assessment!$A:$N,12,FALSE)),"",VLOOKUP($F183,Risk_Assessment!$A:$N,12,FALSE))</f>
        <v/>
      </c>
      <c r="F183" s="9" t="str">
        <f t="shared" si="12"/>
        <v>TBC179</v>
      </c>
      <c r="G183" s="9">
        <f t="shared" si="11"/>
        <v>179</v>
      </c>
    </row>
    <row r="184" spans="1:7" ht="31.5" hidden="1" customHeight="1" x14ac:dyDescent="0.25">
      <c r="A184" s="7" t="str">
        <f>IF(ISERROR(VLOOKUP($F184,Risk_Assessment!$A:$N,13,FALSE)),"",VLOOKUP($F184,Risk_Assessment!$A:$N,13,FALSE))</f>
        <v/>
      </c>
      <c r="B184" s="7" t="str">
        <f>IF(ISERROR(VLOOKUP($F184,Risk_Assessment!$A:$N,7,FALSE)),"",VLOOKUP($F184,Risk_Assessment!$A:$N,7,FALSE))</f>
        <v/>
      </c>
      <c r="C184" s="7" t="str">
        <f>IF(ISERROR(VLOOKUP($F184,Risk_Assessment!$A:$N,8,FALSE)),"",VLOOKUP($F184,Risk_Assessment!$A:$N,8,FALSE))</f>
        <v/>
      </c>
      <c r="D184" s="7" t="str">
        <f>IF(ISERROR(VLOOKUP($F184,Risk_Assessment!$A:$N,11,FALSE)),"",VLOOKUP($F184,Risk_Assessment!$A:$N,11,FALSE))</f>
        <v/>
      </c>
      <c r="E184" s="7" t="str">
        <f>IF(ISERROR(VLOOKUP($F184,Risk_Assessment!$A:$N,12,FALSE)),"",VLOOKUP($F184,Risk_Assessment!$A:$N,12,FALSE))</f>
        <v/>
      </c>
      <c r="F184" s="9" t="str">
        <f t="shared" si="12"/>
        <v>TBC180</v>
      </c>
      <c r="G184" s="9">
        <f t="shared" si="11"/>
        <v>180</v>
      </c>
    </row>
    <row r="185" spans="1:7" ht="31.5" hidden="1" customHeight="1" x14ac:dyDescent="0.25">
      <c r="A185" s="7" t="str">
        <f>IF(ISERROR(VLOOKUP($F185,Risk_Assessment!$A:$N,13,FALSE)),"",VLOOKUP($F185,Risk_Assessment!$A:$N,13,FALSE))</f>
        <v/>
      </c>
      <c r="B185" s="7" t="str">
        <f>IF(ISERROR(VLOOKUP($F185,Risk_Assessment!$A:$N,7,FALSE)),"",VLOOKUP($F185,Risk_Assessment!$A:$N,7,FALSE))</f>
        <v/>
      </c>
      <c r="C185" s="7" t="str">
        <f>IF(ISERROR(VLOOKUP($F185,Risk_Assessment!$A:$N,8,FALSE)),"",VLOOKUP($F185,Risk_Assessment!$A:$N,8,FALSE))</f>
        <v/>
      </c>
      <c r="D185" s="7" t="str">
        <f>IF(ISERROR(VLOOKUP($F185,Risk_Assessment!$A:$N,11,FALSE)),"",VLOOKUP($F185,Risk_Assessment!$A:$N,11,FALSE))</f>
        <v/>
      </c>
      <c r="E185" s="7" t="str">
        <f>IF(ISERROR(VLOOKUP($F185,Risk_Assessment!$A:$N,12,FALSE)),"",VLOOKUP($F185,Risk_Assessment!$A:$N,12,FALSE))</f>
        <v/>
      </c>
      <c r="F185" s="9" t="str">
        <f t="shared" si="12"/>
        <v>TBC181</v>
      </c>
      <c r="G185" s="9">
        <f t="shared" si="11"/>
        <v>181</v>
      </c>
    </row>
    <row r="186" spans="1:7" ht="31.5" hidden="1" customHeight="1" x14ac:dyDescent="0.25">
      <c r="A186" s="7" t="str">
        <f>IF(ISERROR(VLOOKUP($F186,Risk_Assessment!$A:$N,13,FALSE)),"",VLOOKUP($F186,Risk_Assessment!$A:$N,13,FALSE))</f>
        <v/>
      </c>
      <c r="B186" s="7" t="str">
        <f>IF(ISERROR(VLOOKUP($F186,Risk_Assessment!$A:$N,7,FALSE)),"",VLOOKUP($F186,Risk_Assessment!$A:$N,7,FALSE))</f>
        <v/>
      </c>
      <c r="C186" s="7" t="str">
        <f>IF(ISERROR(VLOOKUP($F186,Risk_Assessment!$A:$N,8,FALSE)),"",VLOOKUP($F186,Risk_Assessment!$A:$N,8,FALSE))</f>
        <v/>
      </c>
      <c r="D186" s="7" t="str">
        <f>IF(ISERROR(VLOOKUP($F186,Risk_Assessment!$A:$N,11,FALSE)),"",VLOOKUP($F186,Risk_Assessment!$A:$N,11,FALSE))</f>
        <v/>
      </c>
      <c r="E186" s="7" t="str">
        <f>IF(ISERROR(VLOOKUP($F186,Risk_Assessment!$A:$N,12,FALSE)),"",VLOOKUP($F186,Risk_Assessment!$A:$N,12,FALSE))</f>
        <v/>
      </c>
      <c r="F186" s="9" t="str">
        <f t="shared" si="12"/>
        <v>TBC182</v>
      </c>
      <c r="G186" s="9">
        <f t="shared" si="11"/>
        <v>182</v>
      </c>
    </row>
    <row r="187" spans="1:7" ht="31.5" hidden="1" customHeight="1" x14ac:dyDescent="0.25">
      <c r="A187" s="7" t="str">
        <f>IF(ISERROR(VLOOKUP($F187,Risk_Assessment!$A:$N,13,FALSE)),"",VLOOKUP($F187,Risk_Assessment!$A:$N,13,FALSE))</f>
        <v/>
      </c>
      <c r="B187" s="7" t="str">
        <f>IF(ISERROR(VLOOKUP($F187,Risk_Assessment!$A:$N,7,FALSE)),"",VLOOKUP($F187,Risk_Assessment!$A:$N,7,FALSE))</f>
        <v/>
      </c>
      <c r="C187" s="7" t="str">
        <f>IF(ISERROR(VLOOKUP($F187,Risk_Assessment!$A:$N,8,FALSE)),"",VLOOKUP($F187,Risk_Assessment!$A:$N,8,FALSE))</f>
        <v/>
      </c>
      <c r="D187" s="7" t="str">
        <f>IF(ISERROR(VLOOKUP($F187,Risk_Assessment!$A:$N,11,FALSE)),"",VLOOKUP($F187,Risk_Assessment!$A:$N,11,FALSE))</f>
        <v/>
      </c>
      <c r="E187" s="7" t="str">
        <f>IF(ISERROR(VLOOKUP($F187,Risk_Assessment!$A:$N,12,FALSE)),"",VLOOKUP($F187,Risk_Assessment!$A:$N,12,FALSE))</f>
        <v/>
      </c>
      <c r="F187" s="9" t="str">
        <f t="shared" si="12"/>
        <v>TBC183</v>
      </c>
      <c r="G187" s="9">
        <f t="shared" si="11"/>
        <v>183</v>
      </c>
    </row>
    <row r="188" spans="1:7" ht="31.5" hidden="1" customHeight="1" x14ac:dyDescent="0.25">
      <c r="A188" s="7" t="str">
        <f>IF(ISERROR(VLOOKUP($F188,Risk_Assessment!$A:$N,13,FALSE)),"",VLOOKUP($F188,Risk_Assessment!$A:$N,13,FALSE))</f>
        <v/>
      </c>
      <c r="B188" s="7" t="str">
        <f>IF(ISERROR(VLOOKUP($F188,Risk_Assessment!$A:$N,7,FALSE)),"",VLOOKUP($F188,Risk_Assessment!$A:$N,7,FALSE))</f>
        <v/>
      </c>
      <c r="C188" s="7" t="str">
        <f>IF(ISERROR(VLOOKUP($F188,Risk_Assessment!$A:$N,8,FALSE)),"",VLOOKUP($F188,Risk_Assessment!$A:$N,8,FALSE))</f>
        <v/>
      </c>
      <c r="D188" s="7" t="str">
        <f>IF(ISERROR(VLOOKUP($F188,Risk_Assessment!$A:$N,11,FALSE)),"",VLOOKUP($F188,Risk_Assessment!$A:$N,11,FALSE))</f>
        <v/>
      </c>
      <c r="E188" s="7" t="str">
        <f>IF(ISERROR(VLOOKUP($F188,Risk_Assessment!$A:$N,12,FALSE)),"",VLOOKUP($F188,Risk_Assessment!$A:$N,12,FALSE))</f>
        <v/>
      </c>
      <c r="F188" s="9" t="str">
        <f t="shared" si="12"/>
        <v>TBC184</v>
      </c>
      <c r="G188" s="9">
        <f t="shared" si="11"/>
        <v>184</v>
      </c>
    </row>
    <row r="189" spans="1:7" ht="31.5" hidden="1" customHeight="1" x14ac:dyDescent="0.25">
      <c r="A189" s="7" t="str">
        <f>IF(ISERROR(VLOOKUP($F189,Risk_Assessment!$A:$N,13,FALSE)),"",VLOOKUP($F189,Risk_Assessment!$A:$N,13,FALSE))</f>
        <v/>
      </c>
      <c r="B189" s="7" t="str">
        <f>IF(ISERROR(VLOOKUP($F189,Risk_Assessment!$A:$N,7,FALSE)),"",VLOOKUP($F189,Risk_Assessment!$A:$N,7,FALSE))</f>
        <v/>
      </c>
      <c r="C189" s="7" t="str">
        <f>IF(ISERROR(VLOOKUP($F189,Risk_Assessment!$A:$N,8,FALSE)),"",VLOOKUP($F189,Risk_Assessment!$A:$N,8,FALSE))</f>
        <v/>
      </c>
      <c r="D189" s="7" t="str">
        <f>IF(ISERROR(VLOOKUP($F189,Risk_Assessment!$A:$N,11,FALSE)),"",VLOOKUP($F189,Risk_Assessment!$A:$N,11,FALSE))</f>
        <v/>
      </c>
      <c r="E189" s="7" t="str">
        <f>IF(ISERROR(VLOOKUP($F189,Risk_Assessment!$A:$N,12,FALSE)),"",VLOOKUP($F189,Risk_Assessment!$A:$N,12,FALSE))</f>
        <v/>
      </c>
      <c r="F189" s="9" t="str">
        <f t="shared" si="12"/>
        <v>TBC185</v>
      </c>
      <c r="G189" s="9">
        <f t="shared" si="11"/>
        <v>185</v>
      </c>
    </row>
    <row r="190" spans="1:7" ht="31.5" hidden="1" customHeight="1" x14ac:dyDescent="0.25">
      <c r="A190" s="7" t="str">
        <f>IF(ISERROR(VLOOKUP($F190,Risk_Assessment!$A:$N,13,FALSE)),"",VLOOKUP($F190,Risk_Assessment!$A:$N,13,FALSE))</f>
        <v/>
      </c>
      <c r="B190" s="7" t="str">
        <f>IF(ISERROR(VLOOKUP($F190,Risk_Assessment!$A:$N,7,FALSE)),"",VLOOKUP($F190,Risk_Assessment!$A:$N,7,FALSE))</f>
        <v/>
      </c>
      <c r="C190" s="7" t="str">
        <f>IF(ISERROR(VLOOKUP($F190,Risk_Assessment!$A:$N,8,FALSE)),"",VLOOKUP($F190,Risk_Assessment!$A:$N,8,FALSE))</f>
        <v/>
      </c>
      <c r="D190" s="7" t="str">
        <f>IF(ISERROR(VLOOKUP($F190,Risk_Assessment!$A:$N,11,FALSE)),"",VLOOKUP($F190,Risk_Assessment!$A:$N,11,FALSE))</f>
        <v/>
      </c>
      <c r="E190" s="7" t="str">
        <f>IF(ISERROR(VLOOKUP($F190,Risk_Assessment!$A:$N,12,FALSE)),"",VLOOKUP($F190,Risk_Assessment!$A:$N,12,FALSE))</f>
        <v/>
      </c>
      <c r="F190" s="9" t="str">
        <f t="shared" si="12"/>
        <v>TBC186</v>
      </c>
      <c r="G190" s="9">
        <f t="shared" si="11"/>
        <v>186</v>
      </c>
    </row>
    <row r="191" spans="1:7" ht="31.5" hidden="1" customHeight="1" x14ac:dyDescent="0.25">
      <c r="A191" s="7" t="str">
        <f>IF(ISERROR(VLOOKUP($F191,Risk_Assessment!$A:$N,13,FALSE)),"",VLOOKUP($F191,Risk_Assessment!$A:$N,13,FALSE))</f>
        <v/>
      </c>
      <c r="B191" s="7" t="str">
        <f>IF(ISERROR(VLOOKUP($F191,Risk_Assessment!$A:$N,7,FALSE)),"",VLOOKUP($F191,Risk_Assessment!$A:$N,7,FALSE))</f>
        <v/>
      </c>
      <c r="C191" s="7" t="str">
        <f>IF(ISERROR(VLOOKUP($F191,Risk_Assessment!$A:$N,8,FALSE)),"",VLOOKUP($F191,Risk_Assessment!$A:$N,8,FALSE))</f>
        <v/>
      </c>
      <c r="D191" s="7" t="str">
        <f>IF(ISERROR(VLOOKUP($F191,Risk_Assessment!$A:$N,11,FALSE)),"",VLOOKUP($F191,Risk_Assessment!$A:$N,11,FALSE))</f>
        <v/>
      </c>
      <c r="E191" s="7" t="str">
        <f>IF(ISERROR(VLOOKUP($F191,Risk_Assessment!$A:$N,12,FALSE)),"",VLOOKUP($F191,Risk_Assessment!$A:$N,12,FALSE))</f>
        <v/>
      </c>
      <c r="F191" s="9" t="str">
        <f t="shared" si="12"/>
        <v>TBC187</v>
      </c>
      <c r="G191" s="9">
        <f t="shared" si="11"/>
        <v>187</v>
      </c>
    </row>
    <row r="192" spans="1:7" ht="31.5" hidden="1" customHeight="1" x14ac:dyDescent="0.25">
      <c r="A192" s="7" t="str">
        <f>IF(ISERROR(VLOOKUP($F192,Risk_Assessment!$A:$N,13,FALSE)),"",VLOOKUP($F192,Risk_Assessment!$A:$N,13,FALSE))</f>
        <v/>
      </c>
      <c r="B192" s="7" t="str">
        <f>IF(ISERROR(VLOOKUP($F192,Risk_Assessment!$A:$N,7,FALSE)),"",VLOOKUP($F192,Risk_Assessment!$A:$N,7,FALSE))</f>
        <v/>
      </c>
      <c r="C192" s="7" t="str">
        <f>IF(ISERROR(VLOOKUP($F192,Risk_Assessment!$A:$N,8,FALSE)),"",VLOOKUP($F192,Risk_Assessment!$A:$N,8,FALSE))</f>
        <v/>
      </c>
      <c r="D192" s="7" t="str">
        <f>IF(ISERROR(VLOOKUP($F192,Risk_Assessment!$A:$N,11,FALSE)),"",VLOOKUP($F192,Risk_Assessment!$A:$N,11,FALSE))</f>
        <v/>
      </c>
      <c r="E192" s="7" t="str">
        <f>IF(ISERROR(VLOOKUP($F192,Risk_Assessment!$A:$N,12,FALSE)),"",VLOOKUP($F192,Risk_Assessment!$A:$N,12,FALSE))</f>
        <v/>
      </c>
      <c r="F192" s="9" t="str">
        <f t="shared" ref="F192:F198" si="13">CONCATENATE($B$2,G192)</f>
        <v>TBC188</v>
      </c>
      <c r="G192" s="9">
        <f t="shared" si="11"/>
        <v>188</v>
      </c>
    </row>
    <row r="193" spans="1:7" ht="31.5" hidden="1" customHeight="1" x14ac:dyDescent="0.25">
      <c r="A193" s="7" t="str">
        <f>IF(ISERROR(VLOOKUP($F193,Risk_Assessment!$A:$N,13,FALSE)),"",VLOOKUP($F193,Risk_Assessment!$A:$N,13,FALSE))</f>
        <v/>
      </c>
      <c r="B193" s="7" t="str">
        <f>IF(ISERROR(VLOOKUP($F193,Risk_Assessment!$A:$N,7,FALSE)),"",VLOOKUP($F193,Risk_Assessment!$A:$N,7,FALSE))</f>
        <v/>
      </c>
      <c r="C193" s="7" t="str">
        <f>IF(ISERROR(VLOOKUP($F193,Risk_Assessment!$A:$N,8,FALSE)),"",VLOOKUP($F193,Risk_Assessment!$A:$N,8,FALSE))</f>
        <v/>
      </c>
      <c r="D193" s="7" t="str">
        <f>IF(ISERROR(VLOOKUP($F193,Risk_Assessment!$A:$N,11,FALSE)),"",VLOOKUP($F193,Risk_Assessment!$A:$N,11,FALSE))</f>
        <v/>
      </c>
      <c r="E193" s="7" t="str">
        <f>IF(ISERROR(VLOOKUP($F193,Risk_Assessment!$A:$N,12,FALSE)),"",VLOOKUP($F193,Risk_Assessment!$A:$N,12,FALSE))</f>
        <v/>
      </c>
      <c r="F193" s="9" t="str">
        <f t="shared" si="13"/>
        <v>TBC189</v>
      </c>
      <c r="G193" s="9">
        <f t="shared" si="11"/>
        <v>189</v>
      </c>
    </row>
    <row r="194" spans="1:7" ht="31.5" hidden="1" customHeight="1" x14ac:dyDescent="0.25">
      <c r="A194" s="7" t="str">
        <f>IF(ISERROR(VLOOKUP($F194,Risk_Assessment!$A:$N,13,FALSE)),"",VLOOKUP($F194,Risk_Assessment!$A:$N,13,FALSE))</f>
        <v/>
      </c>
      <c r="B194" s="7" t="str">
        <f>IF(ISERROR(VLOOKUP($F194,Risk_Assessment!$A:$N,7,FALSE)),"",VLOOKUP($F194,Risk_Assessment!$A:$N,7,FALSE))</f>
        <v/>
      </c>
      <c r="C194" s="7" t="str">
        <f>IF(ISERROR(VLOOKUP($F194,Risk_Assessment!$A:$N,8,FALSE)),"",VLOOKUP($F194,Risk_Assessment!$A:$N,8,FALSE))</f>
        <v/>
      </c>
      <c r="D194" s="7" t="str">
        <f>IF(ISERROR(VLOOKUP($F194,Risk_Assessment!$A:$N,11,FALSE)),"",VLOOKUP($F194,Risk_Assessment!$A:$N,11,FALSE))</f>
        <v/>
      </c>
      <c r="E194" s="7" t="str">
        <f>IF(ISERROR(VLOOKUP($F194,Risk_Assessment!$A:$N,12,FALSE)),"",VLOOKUP($F194,Risk_Assessment!$A:$N,12,FALSE))</f>
        <v/>
      </c>
      <c r="F194" s="9" t="str">
        <f t="shared" si="13"/>
        <v>TBC190</v>
      </c>
      <c r="G194" s="9">
        <f t="shared" si="11"/>
        <v>190</v>
      </c>
    </row>
    <row r="195" spans="1:7" ht="31.5" hidden="1" customHeight="1" x14ac:dyDescent="0.25">
      <c r="A195" s="7" t="str">
        <f>IF(ISERROR(VLOOKUP($F195,Risk_Assessment!$A:$N,13,FALSE)),"",VLOOKUP($F195,Risk_Assessment!$A:$N,13,FALSE))</f>
        <v/>
      </c>
      <c r="B195" s="7" t="str">
        <f>IF(ISERROR(VLOOKUP($F195,Risk_Assessment!$A:$N,7,FALSE)),"",VLOOKUP($F195,Risk_Assessment!$A:$N,7,FALSE))</f>
        <v/>
      </c>
      <c r="C195" s="7" t="str">
        <f>IF(ISERROR(VLOOKUP($F195,Risk_Assessment!$A:$N,8,FALSE)),"",VLOOKUP($F195,Risk_Assessment!$A:$N,8,FALSE))</f>
        <v/>
      </c>
      <c r="D195" s="7" t="str">
        <f>IF(ISERROR(VLOOKUP($F195,Risk_Assessment!$A:$N,11,FALSE)),"",VLOOKUP($F195,Risk_Assessment!$A:$N,11,FALSE))</f>
        <v/>
      </c>
      <c r="E195" s="7" t="str">
        <f>IF(ISERROR(VLOOKUP($F195,Risk_Assessment!$A:$N,12,FALSE)),"",VLOOKUP($F195,Risk_Assessment!$A:$N,12,FALSE))</f>
        <v/>
      </c>
      <c r="F195" s="9" t="str">
        <f t="shared" si="13"/>
        <v>TBC191</v>
      </c>
      <c r="G195" s="9">
        <f t="shared" si="11"/>
        <v>191</v>
      </c>
    </row>
    <row r="196" spans="1:7" ht="31.5" hidden="1" customHeight="1" x14ac:dyDescent="0.25">
      <c r="A196" s="7" t="str">
        <f>IF(ISERROR(VLOOKUP($F196,Risk_Assessment!$A:$N,13,FALSE)),"",VLOOKUP($F196,Risk_Assessment!$A:$N,13,FALSE))</f>
        <v/>
      </c>
      <c r="B196" s="7" t="str">
        <f>IF(ISERROR(VLOOKUP($F196,Risk_Assessment!$A:$N,7,FALSE)),"",VLOOKUP($F196,Risk_Assessment!$A:$N,7,FALSE))</f>
        <v/>
      </c>
      <c r="C196" s="7" t="str">
        <f>IF(ISERROR(VLOOKUP($F196,Risk_Assessment!$A:$N,8,FALSE)),"",VLOOKUP($F196,Risk_Assessment!$A:$N,8,FALSE))</f>
        <v/>
      </c>
      <c r="D196" s="7" t="str">
        <f>IF(ISERROR(VLOOKUP($F196,Risk_Assessment!$A:$N,11,FALSE)),"",VLOOKUP($F196,Risk_Assessment!$A:$N,11,FALSE))</f>
        <v/>
      </c>
      <c r="E196" s="7" t="str">
        <f>IF(ISERROR(VLOOKUP($F196,Risk_Assessment!$A:$N,12,FALSE)),"",VLOOKUP($F196,Risk_Assessment!$A:$N,12,FALSE))</f>
        <v/>
      </c>
      <c r="F196" s="9" t="str">
        <f t="shared" si="13"/>
        <v>TBC192</v>
      </c>
      <c r="G196" s="9">
        <f t="shared" si="11"/>
        <v>192</v>
      </c>
    </row>
    <row r="197" spans="1:7" ht="31.5" hidden="1" customHeight="1" x14ac:dyDescent="0.25">
      <c r="A197" s="7" t="str">
        <f>IF(ISERROR(VLOOKUP($F197,Risk_Assessment!$A:$N,13,FALSE)),"",VLOOKUP($F197,Risk_Assessment!$A:$N,13,FALSE))</f>
        <v/>
      </c>
      <c r="B197" s="7" t="str">
        <f>IF(ISERROR(VLOOKUP($F197,Risk_Assessment!$A:$N,7,FALSE)),"",VLOOKUP($F197,Risk_Assessment!$A:$N,7,FALSE))</f>
        <v/>
      </c>
      <c r="C197" s="7" t="str">
        <f>IF(ISERROR(VLOOKUP($F197,Risk_Assessment!$A:$N,8,FALSE)),"",VLOOKUP($F197,Risk_Assessment!$A:$N,8,FALSE))</f>
        <v/>
      </c>
      <c r="D197" s="7" t="str">
        <f>IF(ISERROR(VLOOKUP($F197,Risk_Assessment!$A:$N,11,FALSE)),"",VLOOKUP($F197,Risk_Assessment!$A:$N,11,FALSE))</f>
        <v/>
      </c>
      <c r="E197" s="7" t="str">
        <f>IF(ISERROR(VLOOKUP($F197,Risk_Assessment!$A:$N,12,FALSE)),"",VLOOKUP($F197,Risk_Assessment!$A:$N,12,FALSE))</f>
        <v/>
      </c>
      <c r="F197" s="9" t="str">
        <f t="shared" si="13"/>
        <v>TBC193</v>
      </c>
      <c r="G197" s="9">
        <f t="shared" si="11"/>
        <v>193</v>
      </c>
    </row>
    <row r="198" spans="1:7" ht="31.5" hidden="1" customHeight="1" x14ac:dyDescent="0.25">
      <c r="A198" s="7" t="str">
        <f>IF(ISERROR(VLOOKUP($F198,Risk_Assessment!$A:$N,13,FALSE)),"",VLOOKUP($F198,Risk_Assessment!$A:$N,13,FALSE))</f>
        <v/>
      </c>
      <c r="B198" s="7" t="str">
        <f>IF(ISERROR(VLOOKUP($F198,Risk_Assessment!$A:$N,7,FALSE)),"",VLOOKUP($F198,Risk_Assessment!$A:$N,7,FALSE))</f>
        <v/>
      </c>
      <c r="C198" s="7" t="str">
        <f>IF(ISERROR(VLOOKUP($F198,Risk_Assessment!$A:$N,8,FALSE)),"",VLOOKUP($F198,Risk_Assessment!$A:$N,8,FALSE))</f>
        <v/>
      </c>
      <c r="D198" s="7" t="str">
        <f>IF(ISERROR(VLOOKUP($F198,Risk_Assessment!$A:$N,11,FALSE)),"",VLOOKUP($F198,Risk_Assessment!$A:$N,11,FALSE))</f>
        <v/>
      </c>
      <c r="E198" s="7" t="str">
        <f>IF(ISERROR(VLOOKUP($F198,Risk_Assessment!$A:$N,12,FALSE)),"",VLOOKUP($F198,Risk_Assessment!$A:$N,12,FALSE))</f>
        <v/>
      </c>
      <c r="F198" s="9" t="str">
        <f t="shared" si="13"/>
        <v>TBC194</v>
      </c>
      <c r="G198" s="9">
        <f t="shared" si="11"/>
        <v>194</v>
      </c>
    </row>
    <row r="199" spans="1:7" ht="31.5" hidden="1" customHeight="1" x14ac:dyDescent="0.25">
      <c r="A199" s="7" t="str">
        <f>IF(ISERROR(VLOOKUP($F199,Risk_Assessment!$A:$N,13,FALSE)),"",VLOOKUP($F199,Risk_Assessment!$A:$N,13,FALSE))</f>
        <v/>
      </c>
      <c r="B199" s="7" t="str">
        <f>IF(ISERROR(VLOOKUP($F199,Risk_Assessment!$A:$N,7,FALSE)),"",VLOOKUP($F199,Risk_Assessment!$A:$N,7,FALSE))</f>
        <v/>
      </c>
      <c r="C199" s="7" t="str">
        <f>IF(ISERROR(VLOOKUP($F199,Risk_Assessment!$A:$N,8,FALSE)),"",VLOOKUP($F199,Risk_Assessment!$A:$N,8,FALSE))</f>
        <v/>
      </c>
      <c r="D199" s="7" t="str">
        <f>IF(ISERROR(VLOOKUP($F199,Risk_Assessment!$A:$N,11,FALSE)),"",VLOOKUP($F199,Risk_Assessment!$A:$N,11,FALSE))</f>
        <v/>
      </c>
      <c r="E199" s="7" t="str">
        <f>IF(ISERROR(VLOOKUP($F199,Risk_Assessment!$A:$N,12,FALSE)),"",VLOOKUP($F199,Risk_Assessment!$A:$N,12,FALSE))</f>
        <v/>
      </c>
      <c r="F199" s="9" t="str">
        <f t="shared" ref="F199:F204" si="14">CONCATENATE($B$2,G199)</f>
        <v>TBC195</v>
      </c>
      <c r="G199" s="9">
        <f t="shared" si="11"/>
        <v>195</v>
      </c>
    </row>
    <row r="200" spans="1:7" ht="31.5" hidden="1" customHeight="1" x14ac:dyDescent="0.25">
      <c r="A200" s="7" t="str">
        <f>IF(ISERROR(VLOOKUP($F200,Risk_Assessment!$A:$N,13,FALSE)),"",VLOOKUP($F200,Risk_Assessment!$A:$N,13,FALSE))</f>
        <v/>
      </c>
      <c r="B200" s="7" t="str">
        <f>IF(ISERROR(VLOOKUP($F200,Risk_Assessment!$A:$N,7,FALSE)),"",VLOOKUP($F200,Risk_Assessment!$A:$N,7,FALSE))</f>
        <v/>
      </c>
      <c r="C200" s="7" t="str">
        <f>IF(ISERROR(VLOOKUP($F200,Risk_Assessment!$A:$N,8,FALSE)),"",VLOOKUP($F200,Risk_Assessment!$A:$N,8,FALSE))</f>
        <v/>
      </c>
      <c r="D200" s="7" t="str">
        <f>IF(ISERROR(VLOOKUP($F200,Risk_Assessment!$A:$N,11,FALSE)),"",VLOOKUP($F200,Risk_Assessment!$A:$N,11,FALSE))</f>
        <v/>
      </c>
      <c r="E200" s="7" t="str">
        <f>IF(ISERROR(VLOOKUP($F200,Risk_Assessment!$A:$N,12,FALSE)),"",VLOOKUP($F200,Risk_Assessment!$A:$N,12,FALSE))</f>
        <v/>
      </c>
      <c r="F200" s="9" t="str">
        <f t="shared" si="14"/>
        <v>TBC196</v>
      </c>
      <c r="G200" s="9">
        <f t="shared" si="11"/>
        <v>196</v>
      </c>
    </row>
    <row r="201" spans="1:7" ht="31.5" hidden="1" customHeight="1" x14ac:dyDescent="0.25">
      <c r="A201" s="7" t="str">
        <f>IF(ISERROR(VLOOKUP($F201,Risk_Assessment!$A:$N,13,FALSE)),"",VLOOKUP($F201,Risk_Assessment!$A:$N,13,FALSE))</f>
        <v/>
      </c>
      <c r="B201" s="7" t="str">
        <f>IF(ISERROR(VLOOKUP($F201,Risk_Assessment!$A:$N,7,FALSE)),"",VLOOKUP($F201,Risk_Assessment!$A:$N,7,FALSE))</f>
        <v/>
      </c>
      <c r="C201" s="7" t="str">
        <f>IF(ISERROR(VLOOKUP($F201,Risk_Assessment!$A:$N,8,FALSE)),"",VLOOKUP($F201,Risk_Assessment!$A:$N,8,FALSE))</f>
        <v/>
      </c>
      <c r="D201" s="7" t="str">
        <f>IF(ISERROR(VLOOKUP($F201,Risk_Assessment!$A:$N,11,FALSE)),"",VLOOKUP($F201,Risk_Assessment!$A:$N,11,FALSE))</f>
        <v/>
      </c>
      <c r="E201" s="7" t="str">
        <f>IF(ISERROR(VLOOKUP($F201,Risk_Assessment!$A:$N,12,FALSE)),"",VLOOKUP($F201,Risk_Assessment!$A:$N,12,FALSE))</f>
        <v/>
      </c>
      <c r="F201" s="9" t="str">
        <f t="shared" si="14"/>
        <v>TBC197</v>
      </c>
      <c r="G201" s="9">
        <f t="shared" si="11"/>
        <v>197</v>
      </c>
    </row>
    <row r="202" spans="1:7" ht="31.5" hidden="1" customHeight="1" x14ac:dyDescent="0.25">
      <c r="A202" s="7" t="str">
        <f>IF(ISERROR(VLOOKUP($F202,Risk_Assessment!$A:$N,13,FALSE)),"",VLOOKUP($F202,Risk_Assessment!$A:$N,13,FALSE))</f>
        <v/>
      </c>
      <c r="B202" s="7" t="str">
        <f>IF(ISERROR(VLOOKUP($F202,Risk_Assessment!$A:$N,7,FALSE)),"",VLOOKUP($F202,Risk_Assessment!$A:$N,7,FALSE))</f>
        <v/>
      </c>
      <c r="C202" s="7" t="str">
        <f>IF(ISERROR(VLOOKUP($F202,Risk_Assessment!$A:$N,8,FALSE)),"",VLOOKUP($F202,Risk_Assessment!$A:$N,8,FALSE))</f>
        <v/>
      </c>
      <c r="D202" s="7" t="str">
        <f>IF(ISERROR(VLOOKUP($F202,Risk_Assessment!$A:$N,11,FALSE)),"",VLOOKUP($F202,Risk_Assessment!$A:$N,11,FALSE))</f>
        <v/>
      </c>
      <c r="E202" s="7" t="str">
        <f>IF(ISERROR(VLOOKUP($F202,Risk_Assessment!$A:$N,12,FALSE)),"",VLOOKUP($F202,Risk_Assessment!$A:$N,12,FALSE))</f>
        <v/>
      </c>
      <c r="F202" s="9" t="str">
        <f t="shared" si="14"/>
        <v>TBC198</v>
      </c>
      <c r="G202" s="9">
        <f t="shared" si="11"/>
        <v>198</v>
      </c>
    </row>
    <row r="203" spans="1:7" ht="31.5" hidden="1" customHeight="1" x14ac:dyDescent="0.25">
      <c r="A203" s="7" t="str">
        <f>IF(ISERROR(VLOOKUP($F203,Risk_Assessment!$A:$N,13,FALSE)),"",VLOOKUP($F203,Risk_Assessment!$A:$N,13,FALSE))</f>
        <v/>
      </c>
      <c r="B203" s="7" t="str">
        <f>IF(ISERROR(VLOOKUP($F203,Risk_Assessment!$A:$N,7,FALSE)),"",VLOOKUP($F203,Risk_Assessment!$A:$N,7,FALSE))</f>
        <v/>
      </c>
      <c r="C203" s="7" t="str">
        <f>IF(ISERROR(VLOOKUP($F203,Risk_Assessment!$A:$N,8,FALSE)),"",VLOOKUP($F203,Risk_Assessment!$A:$N,8,FALSE))</f>
        <v/>
      </c>
      <c r="D203" s="7" t="str">
        <f>IF(ISERROR(VLOOKUP($F203,Risk_Assessment!$A:$N,11,FALSE)),"",VLOOKUP($F203,Risk_Assessment!$A:$N,11,FALSE))</f>
        <v/>
      </c>
      <c r="E203" s="7" t="str">
        <f>IF(ISERROR(VLOOKUP($F203,Risk_Assessment!$A:$N,12,FALSE)),"",VLOOKUP($F203,Risk_Assessment!$A:$N,12,FALSE))</f>
        <v/>
      </c>
      <c r="F203" s="9" t="str">
        <f t="shared" si="14"/>
        <v>TBC199</v>
      </c>
      <c r="G203" s="9">
        <f t="shared" si="11"/>
        <v>199</v>
      </c>
    </row>
    <row r="204" spans="1:7" ht="31.5" hidden="1" customHeight="1" x14ac:dyDescent="0.25">
      <c r="A204" s="7" t="str">
        <f>IF(ISERROR(VLOOKUP($F204,Risk_Assessment!$A:$N,13,FALSE)),"",VLOOKUP($F204,Risk_Assessment!$A:$N,13,FALSE))</f>
        <v/>
      </c>
      <c r="B204" s="7" t="str">
        <f>IF(ISERROR(VLOOKUP($F204,Risk_Assessment!$A:$N,7,FALSE)),"",VLOOKUP($F204,Risk_Assessment!$A:$N,7,FALSE))</f>
        <v/>
      </c>
      <c r="C204" s="7" t="str">
        <f>IF(ISERROR(VLOOKUP($F204,Risk_Assessment!$A:$N,8,FALSE)),"",VLOOKUP($F204,Risk_Assessment!$A:$N,8,FALSE))</f>
        <v/>
      </c>
      <c r="D204" s="7" t="str">
        <f>IF(ISERROR(VLOOKUP($F204,Risk_Assessment!$A:$N,11,FALSE)),"",VLOOKUP($F204,Risk_Assessment!$A:$N,11,FALSE))</f>
        <v/>
      </c>
      <c r="E204" s="7" t="str">
        <f>IF(ISERROR(VLOOKUP($F204,Risk_Assessment!$A:$N,12,FALSE)),"",VLOOKUP($F204,Risk_Assessment!$A:$N,12,FALSE))</f>
        <v/>
      </c>
      <c r="F204" s="9" t="str">
        <f t="shared" si="14"/>
        <v>TBC200</v>
      </c>
      <c r="G204" s="9">
        <f t="shared" si="11"/>
        <v>200</v>
      </c>
    </row>
    <row r="205" spans="1:7" ht="31.5" hidden="1" customHeight="1" x14ac:dyDescent="0.25">
      <c r="A205" s="7" t="str">
        <f>IF(ISERROR(VLOOKUP($F205,Risk_Assessment!$A:$N,13,FALSE)),"",VLOOKUP($F205,Risk_Assessment!$A:$N,13,FALSE))</f>
        <v/>
      </c>
      <c r="B205" s="7" t="str">
        <f>IF(ISERROR(VLOOKUP($F205,Risk_Assessment!$A:$N,7,FALSE)),"",VLOOKUP($F205,Risk_Assessment!$A:$N,7,FALSE))</f>
        <v/>
      </c>
      <c r="C205" s="7" t="str">
        <f>IF(ISERROR(VLOOKUP($F205,Risk_Assessment!$A:$N,8,FALSE)),"",VLOOKUP($F205,Risk_Assessment!$A:$N,8,FALSE))</f>
        <v/>
      </c>
      <c r="D205" s="7" t="str">
        <f>IF(ISERROR(VLOOKUP($F205,Risk_Assessment!$A:$N,11,FALSE)),"",VLOOKUP($F205,Risk_Assessment!$A:$N,11,FALSE))</f>
        <v/>
      </c>
      <c r="E205" s="7" t="str">
        <f>IF(ISERROR(VLOOKUP($F205,Risk_Assessment!$A:$N,12,FALSE)),"",VLOOKUP($F205,Risk_Assessment!$A:$N,12,FALSE))</f>
        <v/>
      </c>
      <c r="F205" s="9" t="str">
        <f t="shared" ref="F205:F212" si="15">CONCATENATE($B$2,G205)</f>
        <v>TBC201</v>
      </c>
      <c r="G205" s="9">
        <f t="shared" si="11"/>
        <v>201</v>
      </c>
    </row>
    <row r="206" spans="1:7" ht="31.5" hidden="1" customHeight="1" x14ac:dyDescent="0.25">
      <c r="A206" s="7" t="str">
        <f>IF(ISERROR(VLOOKUP($F206,Risk_Assessment!$A:$N,13,FALSE)),"",VLOOKUP($F206,Risk_Assessment!$A:$N,13,FALSE))</f>
        <v/>
      </c>
      <c r="B206" s="7" t="str">
        <f>IF(ISERROR(VLOOKUP($F206,Risk_Assessment!$A:$N,7,FALSE)),"",VLOOKUP($F206,Risk_Assessment!$A:$N,7,FALSE))</f>
        <v/>
      </c>
      <c r="C206" s="7" t="str">
        <f>IF(ISERROR(VLOOKUP($F206,Risk_Assessment!$A:$N,8,FALSE)),"",VLOOKUP($F206,Risk_Assessment!$A:$N,8,FALSE))</f>
        <v/>
      </c>
      <c r="D206" s="7" t="str">
        <f>IF(ISERROR(VLOOKUP($F206,Risk_Assessment!$A:$N,11,FALSE)),"",VLOOKUP($F206,Risk_Assessment!$A:$N,11,FALSE))</f>
        <v/>
      </c>
      <c r="E206" s="7" t="str">
        <f>IF(ISERROR(VLOOKUP($F206,Risk_Assessment!$A:$N,12,FALSE)),"",VLOOKUP($F206,Risk_Assessment!$A:$N,12,FALSE))</f>
        <v/>
      </c>
      <c r="F206" s="9" t="str">
        <f t="shared" si="15"/>
        <v>TBC202</v>
      </c>
      <c r="G206" s="9">
        <f t="shared" si="11"/>
        <v>202</v>
      </c>
    </row>
    <row r="207" spans="1:7" ht="31.5" hidden="1" customHeight="1" x14ac:dyDescent="0.25">
      <c r="A207" s="7" t="str">
        <f>IF(ISERROR(VLOOKUP($F207,Risk_Assessment!$A:$N,13,FALSE)),"",VLOOKUP($F207,Risk_Assessment!$A:$N,13,FALSE))</f>
        <v/>
      </c>
      <c r="B207" s="7" t="str">
        <f>IF(ISERROR(VLOOKUP($F207,Risk_Assessment!$A:$N,7,FALSE)),"",VLOOKUP($F207,Risk_Assessment!$A:$N,7,FALSE))</f>
        <v/>
      </c>
      <c r="C207" s="7" t="str">
        <f>IF(ISERROR(VLOOKUP($F207,Risk_Assessment!$A:$N,8,FALSE)),"",VLOOKUP($F207,Risk_Assessment!$A:$N,8,FALSE))</f>
        <v/>
      </c>
      <c r="D207" s="7" t="str">
        <f>IF(ISERROR(VLOOKUP($F207,Risk_Assessment!$A:$N,11,FALSE)),"",VLOOKUP($F207,Risk_Assessment!$A:$N,11,FALSE))</f>
        <v/>
      </c>
      <c r="E207" s="7" t="str">
        <f>IF(ISERROR(VLOOKUP($F207,Risk_Assessment!$A:$N,12,FALSE)),"",VLOOKUP($F207,Risk_Assessment!$A:$N,12,FALSE))</f>
        <v/>
      </c>
      <c r="F207" s="9" t="str">
        <f t="shared" si="15"/>
        <v>TBC203</v>
      </c>
      <c r="G207" s="9">
        <f t="shared" si="11"/>
        <v>203</v>
      </c>
    </row>
    <row r="208" spans="1:7" ht="31.5" hidden="1" customHeight="1" x14ac:dyDescent="0.25">
      <c r="A208" s="7" t="str">
        <f>IF(ISERROR(VLOOKUP($F208,Risk_Assessment!$A:$N,13,FALSE)),"",VLOOKUP($F208,Risk_Assessment!$A:$N,13,FALSE))</f>
        <v/>
      </c>
      <c r="B208" s="7" t="str">
        <f>IF(ISERROR(VLOOKUP($F208,Risk_Assessment!$A:$N,7,FALSE)),"",VLOOKUP($F208,Risk_Assessment!$A:$N,7,FALSE))</f>
        <v/>
      </c>
      <c r="C208" s="7" t="str">
        <f>IF(ISERROR(VLOOKUP($F208,Risk_Assessment!$A:$N,8,FALSE)),"",VLOOKUP($F208,Risk_Assessment!$A:$N,8,FALSE))</f>
        <v/>
      </c>
      <c r="D208" s="7" t="str">
        <f>IF(ISERROR(VLOOKUP($F208,Risk_Assessment!$A:$N,11,FALSE)),"",VLOOKUP($F208,Risk_Assessment!$A:$N,11,FALSE))</f>
        <v/>
      </c>
      <c r="E208" s="7" t="str">
        <f>IF(ISERROR(VLOOKUP($F208,Risk_Assessment!$A:$N,12,FALSE)),"",VLOOKUP($F208,Risk_Assessment!$A:$N,12,FALSE))</f>
        <v/>
      </c>
      <c r="F208" s="9" t="str">
        <f t="shared" si="15"/>
        <v>TBC204</v>
      </c>
      <c r="G208" s="9">
        <f t="shared" si="11"/>
        <v>204</v>
      </c>
    </row>
    <row r="209" spans="1:7" ht="31.5" hidden="1" customHeight="1" x14ac:dyDescent="0.25">
      <c r="A209" s="7" t="str">
        <f>IF(ISERROR(VLOOKUP($F209,Risk_Assessment!$A:$N,13,FALSE)),"",VLOOKUP($F209,Risk_Assessment!$A:$N,13,FALSE))</f>
        <v/>
      </c>
      <c r="B209" s="7" t="str">
        <f>IF(ISERROR(VLOOKUP($F209,Risk_Assessment!$A:$N,7,FALSE)),"",VLOOKUP($F209,Risk_Assessment!$A:$N,7,FALSE))</f>
        <v/>
      </c>
      <c r="C209" s="7" t="str">
        <f>IF(ISERROR(VLOOKUP($F209,Risk_Assessment!$A:$N,8,FALSE)),"",VLOOKUP($F209,Risk_Assessment!$A:$N,8,FALSE))</f>
        <v/>
      </c>
      <c r="D209" s="7" t="str">
        <f>IF(ISERROR(VLOOKUP($F209,Risk_Assessment!$A:$N,11,FALSE)),"",VLOOKUP($F209,Risk_Assessment!$A:$N,11,FALSE))</f>
        <v/>
      </c>
      <c r="E209" s="7" t="str">
        <f>IF(ISERROR(VLOOKUP($F209,Risk_Assessment!$A:$N,12,FALSE)),"",VLOOKUP($F209,Risk_Assessment!$A:$N,12,FALSE))</f>
        <v/>
      </c>
      <c r="F209" s="9" t="str">
        <f t="shared" si="15"/>
        <v>TBC205</v>
      </c>
      <c r="G209" s="9">
        <f t="shared" si="11"/>
        <v>205</v>
      </c>
    </row>
    <row r="210" spans="1:7" ht="31.5" hidden="1" customHeight="1" x14ac:dyDescent="0.25">
      <c r="A210" s="7" t="str">
        <f>IF(ISERROR(VLOOKUP($F210,Risk_Assessment!$A:$N,13,FALSE)),"",VLOOKUP($F210,Risk_Assessment!$A:$N,13,FALSE))</f>
        <v/>
      </c>
      <c r="B210" s="7" t="str">
        <f>IF(ISERROR(VLOOKUP($F210,Risk_Assessment!$A:$N,7,FALSE)),"",VLOOKUP($F210,Risk_Assessment!$A:$N,7,FALSE))</f>
        <v/>
      </c>
      <c r="C210" s="7" t="str">
        <f>IF(ISERROR(VLOOKUP($F210,Risk_Assessment!$A:$N,8,FALSE)),"",VLOOKUP($F210,Risk_Assessment!$A:$N,8,FALSE))</f>
        <v/>
      </c>
      <c r="D210" s="7" t="str">
        <f>IF(ISERROR(VLOOKUP($F210,Risk_Assessment!$A:$N,11,FALSE)),"",VLOOKUP($F210,Risk_Assessment!$A:$N,11,FALSE))</f>
        <v/>
      </c>
      <c r="E210" s="7" t="str">
        <f>IF(ISERROR(VLOOKUP($F210,Risk_Assessment!$A:$N,12,FALSE)),"",VLOOKUP($F210,Risk_Assessment!$A:$N,12,FALSE))</f>
        <v/>
      </c>
      <c r="F210" s="9" t="str">
        <f t="shared" si="15"/>
        <v>TBC206</v>
      </c>
      <c r="G210" s="9">
        <f t="shared" si="11"/>
        <v>206</v>
      </c>
    </row>
    <row r="211" spans="1:7" ht="31.5" hidden="1" customHeight="1" x14ac:dyDescent="0.25">
      <c r="A211" s="7" t="str">
        <f>IF(ISERROR(VLOOKUP($F211,Risk_Assessment!$A:$N,13,FALSE)),"",VLOOKUP($F211,Risk_Assessment!$A:$N,13,FALSE))</f>
        <v/>
      </c>
      <c r="B211" s="7" t="str">
        <f>IF(ISERROR(VLOOKUP($F211,Risk_Assessment!$A:$N,7,FALSE)),"",VLOOKUP($F211,Risk_Assessment!$A:$N,7,FALSE))</f>
        <v/>
      </c>
      <c r="C211" s="7" t="str">
        <f>IF(ISERROR(VLOOKUP($F211,Risk_Assessment!$A:$N,8,FALSE)),"",VLOOKUP($F211,Risk_Assessment!$A:$N,8,FALSE))</f>
        <v/>
      </c>
      <c r="D211" s="7" t="str">
        <f>IF(ISERROR(VLOOKUP($F211,Risk_Assessment!$A:$N,11,FALSE)),"",VLOOKUP($F211,Risk_Assessment!$A:$N,11,FALSE))</f>
        <v/>
      </c>
      <c r="E211" s="7" t="str">
        <f>IF(ISERROR(VLOOKUP($F211,Risk_Assessment!$A:$N,12,FALSE)),"",VLOOKUP($F211,Risk_Assessment!$A:$N,12,FALSE))</f>
        <v/>
      </c>
      <c r="F211" s="9" t="str">
        <f t="shared" si="15"/>
        <v>TBC207</v>
      </c>
      <c r="G211" s="9">
        <f>G210+1</f>
        <v>207</v>
      </c>
    </row>
    <row r="212" spans="1:7" ht="31.5" hidden="1" customHeight="1" x14ac:dyDescent="0.25">
      <c r="A212" s="7" t="str">
        <f>IF(ISERROR(VLOOKUP($F212,Risk_Assessment!$A:$N,13,FALSE)),"",VLOOKUP($F212,Risk_Assessment!$A:$N,13,FALSE))</f>
        <v/>
      </c>
      <c r="B212" s="7" t="str">
        <f>IF(ISERROR(VLOOKUP($F212,Risk_Assessment!$A:$N,7,FALSE)),"",VLOOKUP($F212,Risk_Assessment!$A:$N,7,FALSE))</f>
        <v/>
      </c>
      <c r="C212" s="7" t="str">
        <f>IF(ISERROR(VLOOKUP($F212,Risk_Assessment!$A:$N,8,FALSE)),"",VLOOKUP($F212,Risk_Assessment!$A:$N,8,FALSE))</f>
        <v/>
      </c>
      <c r="D212" s="7" t="str">
        <f>IF(ISERROR(VLOOKUP($F212,Risk_Assessment!$A:$N,11,FALSE)),"",VLOOKUP($F212,Risk_Assessment!$A:$N,11,FALSE))</f>
        <v/>
      </c>
      <c r="E212" s="7" t="str">
        <f>IF(ISERROR(VLOOKUP($F212,Risk_Assessment!$A:$N,12,FALSE)),"",VLOOKUP($F212,Risk_Assessment!$A:$N,12,FALSE))</f>
        <v/>
      </c>
      <c r="F212" s="9" t="str">
        <f t="shared" si="15"/>
        <v>TBC208</v>
      </c>
      <c r="G212" s="9">
        <f t="shared" si="11"/>
        <v>208</v>
      </c>
    </row>
    <row r="213" spans="1:7" ht="31.5" hidden="1" customHeight="1" x14ac:dyDescent="0.25">
      <c r="A213" s="10"/>
    </row>
    <row r="214" spans="1:7" ht="31.5" hidden="1" customHeight="1" x14ac:dyDescent="0.25">
      <c r="A214" s="10"/>
    </row>
    <row r="215" spans="1:7" ht="31.5" hidden="1" customHeight="1" x14ac:dyDescent="0.25">
      <c r="A215" s="10"/>
    </row>
    <row r="216" spans="1:7" ht="31.5" hidden="1" customHeight="1" x14ac:dyDescent="0.25">
      <c r="A216" s="10"/>
    </row>
    <row r="217" spans="1:7" ht="31.5" hidden="1" customHeight="1" x14ac:dyDescent="0.25">
      <c r="A217" s="10"/>
    </row>
    <row r="218" spans="1:7" ht="31.5" hidden="1" customHeight="1" x14ac:dyDescent="0.25">
      <c r="A218" s="10"/>
    </row>
    <row r="219" spans="1:7" ht="31.5" hidden="1" customHeight="1" x14ac:dyDescent="0.25">
      <c r="A219" s="10"/>
    </row>
    <row r="220" spans="1:7" ht="31.5" hidden="1" customHeight="1" x14ac:dyDescent="0.25">
      <c r="A220" s="10"/>
    </row>
    <row r="221" spans="1:7" ht="31.5" hidden="1" customHeight="1" x14ac:dyDescent="0.25">
      <c r="A221" s="10"/>
    </row>
    <row r="222" spans="1:7" ht="31.5" hidden="1" customHeight="1" x14ac:dyDescent="0.25">
      <c r="A222" s="10"/>
    </row>
    <row r="223" spans="1:7" ht="31.5" hidden="1" customHeight="1" x14ac:dyDescent="0.25">
      <c r="A223" s="10"/>
    </row>
    <row r="224" spans="1:7" ht="31.5" hidden="1" customHeight="1" x14ac:dyDescent="0.25">
      <c r="A224" s="10"/>
    </row>
    <row r="225" spans="1:1" ht="31.5" hidden="1" customHeight="1" x14ac:dyDescent="0.25">
      <c r="A225" s="10"/>
    </row>
    <row r="226" spans="1:1" ht="31.5" hidden="1" customHeight="1" x14ac:dyDescent="0.25">
      <c r="A226" s="10"/>
    </row>
    <row r="227" spans="1:1" ht="31.5" hidden="1" customHeight="1" x14ac:dyDescent="0.25">
      <c r="A227" s="10"/>
    </row>
    <row r="228" spans="1:1" ht="31.5" hidden="1" customHeight="1" x14ac:dyDescent="0.25">
      <c r="A228" s="10"/>
    </row>
    <row r="229" spans="1:1" ht="31.5" hidden="1" customHeight="1" x14ac:dyDescent="0.25">
      <c r="A229" s="10"/>
    </row>
    <row r="230" spans="1:1" ht="31.5" hidden="1" customHeight="1" x14ac:dyDescent="0.25">
      <c r="A230" s="10"/>
    </row>
    <row r="231" spans="1:1" ht="31.5" hidden="1" customHeight="1" x14ac:dyDescent="0.25">
      <c r="A231" s="10"/>
    </row>
    <row r="232" spans="1:1" ht="31.5" hidden="1" customHeight="1" x14ac:dyDescent="0.25">
      <c r="A232" s="10"/>
    </row>
    <row r="233" spans="1:1" ht="31.5" hidden="1" customHeight="1" x14ac:dyDescent="0.25">
      <c r="A233" s="10"/>
    </row>
    <row r="234" spans="1:1" ht="31.5" hidden="1" customHeight="1" x14ac:dyDescent="0.25">
      <c r="A234" s="10"/>
    </row>
    <row r="235" spans="1:1" ht="31.5" hidden="1" customHeight="1" x14ac:dyDescent="0.25">
      <c r="A235" s="10"/>
    </row>
    <row r="236" spans="1:1" ht="31.5" hidden="1" customHeight="1" x14ac:dyDescent="0.25">
      <c r="A236" s="10"/>
    </row>
    <row r="237" spans="1:1" ht="31.5" hidden="1" customHeight="1" x14ac:dyDescent="0.25">
      <c r="A237" s="10"/>
    </row>
    <row r="238" spans="1:1" ht="31.5" hidden="1" customHeight="1" x14ac:dyDescent="0.25">
      <c r="A238" s="10"/>
    </row>
    <row r="239" spans="1:1" ht="31.5" hidden="1" customHeight="1" x14ac:dyDescent="0.25">
      <c r="A239" s="10"/>
    </row>
    <row r="240" spans="1:1" ht="31.5" hidden="1" customHeight="1" x14ac:dyDescent="0.25">
      <c r="A240" s="10"/>
    </row>
    <row r="241" spans="1:1" ht="31.5" hidden="1" customHeight="1" x14ac:dyDescent="0.25">
      <c r="A241" s="10"/>
    </row>
    <row r="242" spans="1:1" ht="31.5" hidden="1" customHeight="1" x14ac:dyDescent="0.25">
      <c r="A242" s="10"/>
    </row>
    <row r="243" spans="1:1" ht="31.5" hidden="1" customHeight="1" x14ac:dyDescent="0.25">
      <c r="A243" s="10"/>
    </row>
    <row r="244" spans="1:1" ht="31.5" hidden="1" customHeight="1" x14ac:dyDescent="0.25">
      <c r="A244" s="10"/>
    </row>
    <row r="245" spans="1:1" ht="31.5" hidden="1" customHeight="1" x14ac:dyDescent="0.25">
      <c r="A245" s="10"/>
    </row>
    <row r="246" spans="1:1" ht="31.5" hidden="1" customHeight="1" x14ac:dyDescent="0.25">
      <c r="A246" s="10"/>
    </row>
    <row r="247" spans="1:1" ht="31.5" hidden="1" customHeight="1" x14ac:dyDescent="0.25"/>
  </sheetData>
  <sheetProtection algorithmName="SHA-512" hashValue="K0v2pNGIaOquUgO8Zovj2p0tZm+eNjmO/Vw0oAMVWBifxeyMsEAgt+YJZ4n0znnt9RhwENnL0wRzPlpetLbs7g==" saltValue="/PoWu1pi+WgUSmay2Qu3LQ==" spinCount="100000" sheet="1" objects="1" scenarios="1" formatRows="0"/>
  <mergeCells count="2">
    <mergeCell ref="A1:E1"/>
    <mergeCell ref="A3:B3"/>
  </mergeCells>
  <conditionalFormatting sqref="A5:E212">
    <cfRule type="cellIs" dxfId="28" priority="5" operator="equal">
      <formula>FALSE</formula>
    </cfRule>
  </conditionalFormatting>
  <conditionalFormatting sqref="A5:A212">
    <cfRule type="cellIs" dxfId="27" priority="1" operator="equal">
      <formula>"L"</formula>
    </cfRule>
    <cfRule type="cellIs" dxfId="26" priority="2" operator="equal">
      <formula>"M"</formula>
    </cfRule>
    <cfRule type="cellIs" dxfId="25" priority="3" operator="equal">
      <formula>"H"</formula>
    </cfRule>
    <cfRule type="cellIs" dxfId="24" priority="4" operator="equal">
      <formula>"VH"</formula>
    </cfRule>
  </conditionalFormatting>
  <pageMargins left="0.7" right="0.7" top="0.75" bottom="0.75" header="0.3" footer="0.3"/>
  <pageSetup paperSize="9" scale="67" fitToHeight="0" orientation="portrait" r:id="rId1"/>
  <headerFooter>
    <oddFooter>&amp;CDWI - Private Water Risk Assessment tool V2.0 Risk Register - 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Risk_Assessment!$Q$9:$Q$13</xm:f>
          </x14:formula1>
          <xm:sqref>B2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5"/>
  <sheetViews>
    <sheetView zoomScaleNormal="100" workbookViewId="0">
      <selection activeCell="D22" sqref="D22"/>
    </sheetView>
  </sheetViews>
  <sheetFormatPr defaultColWidth="0" defaultRowHeight="15" zeroHeight="1" x14ac:dyDescent="0.25"/>
  <cols>
    <col min="1" max="1" width="7.140625" style="2" customWidth="1"/>
    <col min="2" max="2" width="60.5703125" style="2" customWidth="1"/>
    <col min="3" max="3" width="14.28515625" style="2" customWidth="1"/>
    <col min="4" max="4" width="12" style="2" customWidth="1"/>
    <col min="5" max="5" width="12.42578125" style="2" customWidth="1"/>
    <col min="6" max="6" width="76.5703125" style="2" customWidth="1"/>
    <col min="7" max="16384" width="9.140625" style="2" hidden="1"/>
  </cols>
  <sheetData>
    <row r="1" spans="1:6" ht="40.5" customHeight="1" x14ac:dyDescent="0.25">
      <c r="A1" s="225" t="s">
        <v>543</v>
      </c>
      <c r="B1" s="225"/>
      <c r="C1" s="225"/>
      <c r="D1" s="225"/>
      <c r="E1" s="225"/>
      <c r="F1" s="225"/>
    </row>
    <row r="2" spans="1:6" x14ac:dyDescent="0.25">
      <c r="A2" s="223" t="str">
        <f>Supply_Details!B3</f>
        <v xml:space="preserve">Local Authority: </v>
      </c>
      <c r="B2" s="224"/>
      <c r="C2" s="158"/>
      <c r="D2" s="223" t="str">
        <f>CONCATENATE(Supply_Details!C3:D3," ",Supply_Details!C4:D4)</f>
        <v xml:space="preserve">Supply Reference:  </v>
      </c>
      <c r="E2" s="229"/>
      <c r="F2" s="224"/>
    </row>
    <row r="3" spans="1:6" x14ac:dyDescent="0.25">
      <c r="A3" s="223" t="str">
        <f>Supply_Details!E2</f>
        <v xml:space="preserve">Supply Name &amp; Address: </v>
      </c>
      <c r="B3" s="224"/>
      <c r="C3" s="158"/>
      <c r="D3" s="230">
        <f>Supply_Details!E6</f>
        <v>0</v>
      </c>
      <c r="E3" s="231"/>
      <c r="F3" s="232"/>
    </row>
    <row r="4" spans="1:6" ht="30" x14ac:dyDescent="0.25">
      <c r="A4" s="223" t="s">
        <v>625</v>
      </c>
      <c r="B4" s="224"/>
      <c r="C4" s="158"/>
      <c r="D4" s="159" t="s">
        <v>626</v>
      </c>
      <c r="E4" s="159" t="s">
        <v>585</v>
      </c>
      <c r="F4" s="159" t="s">
        <v>627</v>
      </c>
    </row>
    <row r="5" spans="1:6" ht="30" x14ac:dyDescent="0.25">
      <c r="A5" s="160" t="str">
        <f>'Controls_&amp;_Actions'!A14</f>
        <v>Main Risk</v>
      </c>
      <c r="B5" s="160" t="e">
        <f>'Controls_&amp;_Actions'!B14</f>
        <v>#N/A</v>
      </c>
      <c r="C5" s="160" t="e">
        <f>'Controls_&amp;_Actions'!D15</f>
        <v>#N/A</v>
      </c>
      <c r="D5" s="161">
        <f>'Controls_&amp;_Actions'!B20</f>
        <v>0</v>
      </c>
      <c r="E5" s="161" t="str">
        <f>'Controls_&amp;_Actions'!D20</f>
        <v>Enter name or initials</v>
      </c>
      <c r="F5" s="161" t="str">
        <f>'Controls_&amp;_Actions'!B18</f>
        <v>Description of the actions required to mitigate the risks</v>
      </c>
    </row>
    <row r="6" spans="1:6" ht="30" x14ac:dyDescent="0.25">
      <c r="A6" s="160" t="str">
        <f>'Controls_&amp;_Actions'!A24</f>
        <v>Main Risk</v>
      </c>
      <c r="B6" s="160" t="e">
        <f>'Controls_&amp;_Actions'!B24</f>
        <v>#N/A</v>
      </c>
      <c r="C6" s="160" t="e">
        <f>'Controls_&amp;_Actions'!D25</f>
        <v>#N/A</v>
      </c>
      <c r="D6" s="161">
        <f>'Controls_&amp;_Actions'!B30</f>
        <v>0</v>
      </c>
      <c r="E6" s="161" t="str">
        <f>'Controls_&amp;_Actions'!D30</f>
        <v>Enter name or initials</v>
      </c>
      <c r="F6" s="161" t="str">
        <f>'Controls_&amp;_Actions'!B28</f>
        <v>Description of the actions required to mitigate the risks</v>
      </c>
    </row>
    <row r="7" spans="1:6" ht="30" x14ac:dyDescent="0.25">
      <c r="A7" s="160" t="str">
        <f>'Controls_&amp;_Actions'!A34</f>
        <v>Main Risk</v>
      </c>
      <c r="B7" s="160" t="e">
        <f>'Controls_&amp;_Actions'!B34</f>
        <v>#N/A</v>
      </c>
      <c r="C7" s="160" t="e">
        <f>'Controls_&amp;_Actions'!D35</f>
        <v>#N/A</v>
      </c>
      <c r="D7" s="161">
        <f>'Controls_&amp;_Actions'!B40</f>
        <v>0</v>
      </c>
      <c r="E7" s="161" t="str">
        <f>'Controls_&amp;_Actions'!D40</f>
        <v>Enter name or initials</v>
      </c>
      <c r="F7" s="161" t="str">
        <f>'Controls_&amp;_Actions'!B38</f>
        <v>Description of the actions required to mitigate the risks</v>
      </c>
    </row>
    <row r="8" spans="1:6" ht="30" x14ac:dyDescent="0.25">
      <c r="A8" s="160" t="str">
        <f>'Controls_&amp;_Actions'!A44</f>
        <v>Main Risk</v>
      </c>
      <c r="B8" s="160" t="e">
        <f>'Controls_&amp;_Actions'!B44</f>
        <v>#N/A</v>
      </c>
      <c r="C8" s="160" t="e">
        <f>'Controls_&amp;_Actions'!D45</f>
        <v>#N/A</v>
      </c>
      <c r="D8" s="161">
        <f>'Controls_&amp;_Actions'!B50</f>
        <v>0</v>
      </c>
      <c r="E8" s="161" t="str">
        <f>'Controls_&amp;_Actions'!D50</f>
        <v>Enter name or initials</v>
      </c>
      <c r="F8" s="161" t="str">
        <f>'Controls_&amp;_Actions'!B48</f>
        <v>Description of the actions required to mitigate the risks</v>
      </c>
    </row>
    <row r="9" spans="1:6" ht="18.75" x14ac:dyDescent="0.25">
      <c r="A9" s="114" t="s">
        <v>69</v>
      </c>
      <c r="B9" s="114" t="s">
        <v>54</v>
      </c>
      <c r="C9" s="114" t="s">
        <v>628</v>
      </c>
      <c r="D9" s="114" t="s">
        <v>26</v>
      </c>
      <c r="E9" s="233" t="s">
        <v>60</v>
      </c>
      <c r="F9" s="234"/>
    </row>
    <row r="10" spans="1:6" ht="30" x14ac:dyDescent="0.25">
      <c r="A10" s="26" t="str">
        <f>'Lookup Admin'!A2</f>
        <v>A0</v>
      </c>
      <c r="B10" s="26" t="str">
        <f>'Lookup Admin'!F2</f>
        <v>Have there been any changes since risk assessment last carried out?</v>
      </c>
      <c r="C10" s="26" t="str">
        <f>CONCATENATE('Lookup Admin'!G2," - ",'Lookup Admin'!J2)</f>
        <v>TBC - No risk</v>
      </c>
      <c r="D10" s="51" t="str">
        <f>'Lookup Admin'!I2</f>
        <v>TBC</v>
      </c>
      <c r="E10" s="221" t="str">
        <f>'Lookup Admin'!H2</f>
        <v>Any changes to the equipment, ownership or management should result is a 'Yes'  Please use the severity option to determine if these changes are an improvement or deterioration</v>
      </c>
      <c r="F10" s="222"/>
    </row>
    <row r="11" spans="1:6" ht="45" x14ac:dyDescent="0.25">
      <c r="A11" s="26" t="str">
        <f>'Lookup Admin'!A3</f>
        <v>A1</v>
      </c>
      <c r="B11" s="26" t="str">
        <f>'Lookup Admin'!F3</f>
        <v>Is there a site plan and/or schematic showing location of source, chambers, tanks, distribution network including valves, pipes, consumer premises etc.?</v>
      </c>
      <c r="C11" s="26" t="str">
        <f>CONCATENATE('Lookup Admin'!G3," - ",'Lookup Admin'!J3)</f>
        <v>TBC - No risk</v>
      </c>
      <c r="D11" s="51" t="str">
        <f>'Lookup Admin'!I3</f>
        <v>TBC</v>
      </c>
      <c r="E11" s="221" t="str">
        <f>'Lookup Admin'!H3</f>
        <v xml:space="preserve">A site plan or schematic can be a simple sketch through to a complex engineering drawing depending on the size of the supply.  It need not be to scale or include internal domestic plumbing arrangements, but should represent the main components of the supply system. It is essential to understand the layout of the water supply system in order to understand the flow of water from source to tap, and how it is managed and monitored, e.g.by valves, meters and other management devices. If no schematic or site plan is present, risk assessment of the site is difficult if not impossible to achieve.  If not present the likelihood should be scored as 5, the person in control should be requested to make arrangements to draw up plans showing any valves, meters, hydrants etc as part of the action plan </v>
      </c>
      <c r="F11" s="222"/>
    </row>
    <row r="12" spans="1:6" ht="30" x14ac:dyDescent="0.25">
      <c r="A12" s="26" t="str">
        <f>'Lookup Admin'!A4</f>
        <v>A2</v>
      </c>
      <c r="B12" s="26" t="str">
        <f>'Lookup Admin'!F4</f>
        <v>Are there any procedures and/or written records for the supply (i.e. for checks, monitoring or maintenance, etc.)?</v>
      </c>
      <c r="C12" s="26" t="str">
        <f>CONCATENATE('Lookup Admin'!G4," - ",'Lookup Admin'!J4)</f>
        <v>TBC - No risk</v>
      </c>
      <c r="D12" s="51" t="str">
        <f>'Lookup Admin'!I4</f>
        <v>TBC</v>
      </c>
      <c r="E12" s="221" t="str">
        <f>'Lookup Admin'!H4</f>
        <v>An absence of written procedures places reliance on specific individuals, who may not always be available to operate the supply system. Procedures provide a reference for operators and ensure a consistent approach. Records of maintenance and monitoring checks provide a management audit trail, which demonstrate how well a supply is being managed and its performing. If these are absent the person in control should be required to implement them.</v>
      </c>
      <c r="F12" s="222"/>
    </row>
    <row r="13" spans="1:6" ht="30" x14ac:dyDescent="0.25">
      <c r="A13" s="26" t="str">
        <f>'Lookup Admin'!A5</f>
        <v>A3</v>
      </c>
      <c r="B13" s="26" t="str">
        <f>'Lookup Admin'!F5</f>
        <v>Are there any manufacturers' instructions for the equipment on the supply?</v>
      </c>
      <c r="C13" s="26" t="str">
        <f>CONCATENATE('Lookup Admin'!G5," - ",'Lookup Admin'!J5)</f>
        <v>TBC - No risk</v>
      </c>
      <c r="D13" s="51" t="str">
        <f>'Lookup Admin'!I5</f>
        <v>TBC</v>
      </c>
      <c r="E13" s="221" t="str">
        <f>'Lookup Admin'!H5</f>
        <v>The presence of manufacturers' instructions for key equipment (e.g. pumps, treatment processes, dosing systems, monitors) provides  an essential reference for operators and provides a record of  equipment requirements as designed. Where any instructions are absent, they should be sought as part of the action plan.</v>
      </c>
      <c r="F13" s="222"/>
    </row>
    <row r="14" spans="1:6" ht="30" x14ac:dyDescent="0.25">
      <c r="A14" s="26" t="str">
        <f>'Lookup Admin'!A6</f>
        <v>A4</v>
      </c>
      <c r="B14" s="26" t="str">
        <f>'Lookup Admin'!F6</f>
        <v xml:space="preserve">Is there an emergency plan for the provision of an alternative water supply? </v>
      </c>
      <c r="C14" s="26" t="str">
        <f>CONCATENATE('Lookup Admin'!G6," - ",'Lookup Admin'!J6)</f>
        <v>TBC - No risk</v>
      </c>
      <c r="D14" s="51" t="str">
        <f>'Lookup Admin'!I6</f>
        <v>TBC</v>
      </c>
      <c r="E14" s="221" t="str">
        <f>'Lookup Admin'!H6</f>
        <v>Loss of supplies can occur for a variety of reasons, which are often unforeseen. Contingency measures to provide alternative supplies should be documented as written procedures to ensure that the relevant people can reference what to do under these circumstances.DWI have provided guidance on the provision of alternative supplies, which can be obtained from their website. Persons in control should demonstrate that procedures are in place.</v>
      </c>
      <c r="F14" s="222"/>
    </row>
    <row r="15" spans="1:6" ht="30" x14ac:dyDescent="0.25">
      <c r="A15" s="26" t="str">
        <f>'Lookup Admin'!A7</f>
        <v>A5</v>
      </c>
      <c r="B15" s="26" t="str">
        <f>'Lookup Admin'!F7</f>
        <v xml:space="preserve">Has the owner or operators had appropriate training for the supply? </v>
      </c>
      <c r="C15" s="26" t="str">
        <f>CONCATENATE('Lookup Admin'!G7," - ",'Lookup Admin'!J7)</f>
        <v>TBC - No risk</v>
      </c>
      <c r="D15" s="51" t="str">
        <f>'Lookup Admin'!I7</f>
        <v>TBC</v>
      </c>
      <c r="E15" s="221" t="str">
        <f>'Lookup Admin'!H7</f>
        <v>Operators should be competent in the operation of the supply system they are managing, and have an understanding of the need to apply sound hygienic practice. A lack of competency and/or hygiene awareness presents a risk of contamination of the supply.  The risk assessor must determine what and when training has been undertaken, and whether it is appropriate. For a complex treatment system such as chlorination or chlorine dioxide disinfection a formal training course maybe required, whereas for a UV system informal training form the supplier with written procedures could be appropriate. This can be achieved through dialogue and evidence through certification or other written records.  A judgement as to whether deficiencies present a risk must be made and relevant advice provided.</v>
      </c>
      <c r="F15" s="222"/>
    </row>
    <row r="16" spans="1:6" x14ac:dyDescent="0.25">
      <c r="A16" s="26" t="str">
        <f>'Lookup Admin'!A8</f>
        <v>A6</v>
      </c>
      <c r="B16" s="26" t="str">
        <f>'Lookup Admin'!F8</f>
        <v>Does the sampling history identify the presence of any hazards?</v>
      </c>
      <c r="C16" s="26" t="str">
        <f>CONCATENATE('Lookup Admin'!G8," - ",'Lookup Admin'!J8)</f>
        <v>TBC - No risk</v>
      </c>
      <c r="D16" s="51" t="str">
        <f>'Lookup Admin'!I8</f>
        <v>TBC</v>
      </c>
      <c r="E16" s="221" t="str">
        <f>'Lookup Admin'!H8</f>
        <v>Is the supply sampled, excluding regulatory LA sampling, (i.e. operational)? Confirm what parameters the sample is analysed for and what are the results? Determine if this sampling has identified the presence of any particular hazards which should inform the risk assessment.</v>
      </c>
      <c r="F16" s="222"/>
    </row>
    <row r="17" spans="1:6" ht="30" x14ac:dyDescent="0.25">
      <c r="A17" s="26" t="str">
        <f>'Lookup Admin'!A9</f>
        <v>A7</v>
      </c>
      <c r="B17" s="26" t="str">
        <f>'Lookup Admin'!F9</f>
        <v>Is there a documented contingency plan for periods of insufficiency?</v>
      </c>
      <c r="C17" s="26" t="str">
        <f>CONCATENATE('Lookup Admin'!G9," - ",'Lookup Admin'!J9)</f>
        <v>TBC - No risk</v>
      </c>
      <c r="D17" s="51" t="str">
        <f>'Lookup Admin'!I9</f>
        <v>TBC</v>
      </c>
      <c r="E17" s="221" t="str">
        <f>'Lookup Admin'!H9</f>
        <v xml:space="preserve">Insufficiency caused by low levels of stored water may result in for example (not an exhaustive list) increased algal population (due to increased temperature and sunlight), limescale deposits in ground water, sludge, metal concentrations and reduced oxygen levels.  The insufficiency of supplies is a hazard in itself, additionally there are hazards associated with the water levels recharging or replenishing such as increased turbidity, nitrates, pesticides, or cryptosporidium from run-off. a contingency plan for insufficiency should be in place    </v>
      </c>
      <c r="F17" s="222"/>
    </row>
    <row r="18" spans="1:6" ht="30" x14ac:dyDescent="0.25">
      <c r="A18" s="26" t="str">
        <f>'Lookup Admin'!A10</f>
        <v>A8</v>
      </c>
      <c r="B18" s="26" t="str">
        <f>'Lookup Admin'!F10</f>
        <v>Is there a documented contingency plan in the event of power failure, equipment failure?</v>
      </c>
      <c r="C18" s="26" t="str">
        <f>CONCATENATE('Lookup Admin'!G10," - ",'Lookup Admin'!J10)</f>
        <v>TBC - No risk</v>
      </c>
      <c r="D18" s="51" t="str">
        <f>'Lookup Admin'!I10</f>
        <v>TBC</v>
      </c>
      <c r="E18" s="221" t="str">
        <f>'Lookup Admin'!H10</f>
        <v>Does the site have a back up generator if required?  Where an alternate power supply is not present; what contingency is in place for the provision of alternate supplies of water?</v>
      </c>
      <c r="F18" s="222"/>
    </row>
    <row r="19" spans="1:6" ht="30" x14ac:dyDescent="0.25">
      <c r="A19" s="26" t="str">
        <f>'Lookup Admin'!A11</f>
        <v>A9</v>
      </c>
      <c r="B19" s="26" t="str">
        <f>'Lookup Admin'!F11</f>
        <v>Is there a person or company nominated as having control of the supply?</v>
      </c>
      <c r="C19" s="26" t="str">
        <f>CONCATENATE('Lookup Admin'!G11," - ",'Lookup Admin'!J11)</f>
        <v>TBC - No risk</v>
      </c>
      <c r="D19" s="51" t="str">
        <f>'Lookup Admin'!I11</f>
        <v>TBC</v>
      </c>
      <c r="E19" s="221" t="str">
        <f>'Lookup Admin'!H11</f>
        <v>The supply should have a relevant person nominated as being responsible for the supply. This may be an individual or it may be a management company.</v>
      </c>
      <c r="F19" s="222"/>
    </row>
    <row r="20" spans="1:6" x14ac:dyDescent="0.25">
      <c r="A20" s="26" t="str">
        <f>'Lookup Admin'!A12</f>
        <v>A10</v>
      </c>
      <c r="B20" s="26" t="str">
        <f>'Lookup Admin'!F12</f>
        <v xml:space="preserve">Is any storage of water appropriately sized </v>
      </c>
      <c r="C20" s="26" t="str">
        <f>CONCATENATE('Lookup Admin'!G12," - ",'Lookup Admin'!J12)</f>
        <v>TBC - No risk</v>
      </c>
      <c r="D20" s="51" t="str">
        <f>'Lookup Admin'!I12</f>
        <v>TBC</v>
      </c>
      <c r="E20" s="221" t="str">
        <f>'Lookup Admin'!H12</f>
        <v xml:space="preserve">The size of the tank should be proportional to demand. Water which remains standing for any length of time in a holding structure will deteriorate to varying degrees depending on the conditions it is exposed to. The level of the water within the reservoir/tank should therefore rise and fall at intervals throughout each day facilitating the constant input of fresh water to the structure. As a guide in raw water storage tanks, the water should be turned over (replenished due to use) every 7 days to avoid taste and odour issues and microbial or biofilm growth. Ask the owner to what extent the water is used on a daily basis and whether the capacity matches the demand, i.e.  If the tank is too small then there may be a risk of insufficiency or if the tank is too large water may stand for long periods due to low demand.  </v>
      </c>
      <c r="F20" s="222"/>
    </row>
    <row r="21" spans="1:6" x14ac:dyDescent="0.25">
      <c r="A21" s="26" t="str">
        <f>'Lookup Admin'!A13</f>
        <v>A11</v>
      </c>
      <c r="B21" s="26" t="str">
        <f>'Lookup Admin'!F13</f>
        <v>are storage tanks covered and protected from ingress?</v>
      </c>
      <c r="C21" s="26" t="str">
        <f>CONCATENATE('Lookup Admin'!G13," - ",'Lookup Admin'!J13)</f>
        <v>TBC - No risk</v>
      </c>
      <c r="D21" s="51" t="str">
        <f>'Lookup Admin'!I13</f>
        <v>TBC</v>
      </c>
      <c r="E21" s="221" t="str">
        <f>'Lookup Admin'!H13</f>
        <v xml:space="preserve">The level of protection for all intermediate tanks or similar structures should be equivalent to that recommended for the source itself as the potential for contamination to enter the system via such intermediate points is just as high as for the source itself. </v>
      </c>
      <c r="F21" s="222"/>
    </row>
    <row r="22" spans="1:6" ht="30" x14ac:dyDescent="0.25">
      <c r="A22" s="26" t="str">
        <f>'Lookup Admin'!A14</f>
        <v>A12</v>
      </c>
      <c r="B22" s="26" t="str">
        <f>'Lookup Admin'!F14</f>
        <v>does pipework go straight from source to cistern (ie no connections to other systems or taps)</v>
      </c>
      <c r="C22" s="26" t="str">
        <f>CONCATENATE('Lookup Admin'!G14," - ",'Lookup Admin'!J14)</f>
        <v>TBC - No risk</v>
      </c>
      <c r="D22" s="51" t="str">
        <f>'Lookup Admin'!I14</f>
        <v>TBC</v>
      </c>
      <c r="E22" s="221" t="str">
        <f>'Lookup Admin'!H14</f>
        <v>contamination of other supplies is less likely if pipework goes straight from the source to the cistern (this includes via dedicated storage tanks).</v>
      </c>
      <c r="F22" s="222"/>
    </row>
    <row r="23" spans="1:6" ht="30" x14ac:dyDescent="0.25">
      <c r="A23" s="26" t="str">
        <f>'Lookup Admin'!A15</f>
        <v>A13</v>
      </c>
      <c r="B23" s="26" t="str">
        <f>'Lookup Admin'!F15</f>
        <v xml:space="preserve">Are there concerns about the quality of source based on sample data </v>
      </c>
      <c r="C23" s="26" t="str">
        <f>CONCATENATE('Lookup Admin'!G15," - ",'Lookup Admin'!J15)</f>
        <v>TBC - No risk</v>
      </c>
      <c r="D23" s="51" t="str">
        <f>'Lookup Admin'!I15</f>
        <v>TBC</v>
      </c>
      <c r="E23" s="221" t="str">
        <f>'Lookup Admin'!H15</f>
        <v>sampling data may indicate issues with source water quality. It may also highlight where source water is being drawn from areas influenced by the discharge of the toilet.</v>
      </c>
      <c r="F23" s="222"/>
    </row>
    <row r="24" spans="1:6" hidden="1" x14ac:dyDescent="0.25">
      <c r="A24" s="26" t="str">
        <f>'Lookup Admin'!A16</f>
        <v>A14</v>
      </c>
      <c r="B24" s="26">
        <f>'Lookup Admin'!F16</f>
        <v>0</v>
      </c>
      <c r="C24" s="26"/>
      <c r="D24" s="51">
        <f>'Lookup Admin'!I16</f>
        <v>0</v>
      </c>
      <c r="E24" s="51"/>
      <c r="F24" s="26">
        <f>'Lookup Admin'!H16</f>
        <v>0</v>
      </c>
    </row>
    <row r="25" spans="1:6" hidden="1" x14ac:dyDescent="0.25">
      <c r="A25" s="26" t="str">
        <f>'Lookup Admin'!A17</f>
        <v>A15</v>
      </c>
      <c r="B25" s="26">
        <f>'Lookup Admin'!F17</f>
        <v>0</v>
      </c>
      <c r="C25" s="26"/>
      <c r="D25" s="51">
        <f>'Lookup Admin'!I17</f>
        <v>0</v>
      </c>
      <c r="E25" s="51"/>
      <c r="F25" s="26">
        <f>'Lookup Admin'!H17</f>
        <v>0</v>
      </c>
    </row>
    <row r="26" spans="1:6" hidden="1" x14ac:dyDescent="0.25">
      <c r="A26" s="26" t="str">
        <f>'Lookup Admin'!A18</f>
        <v>A16</v>
      </c>
      <c r="B26" s="26">
        <f>'Lookup Admin'!F18</f>
        <v>0</v>
      </c>
      <c r="C26" s="26"/>
      <c r="D26" s="51">
        <f>'Lookup Admin'!I18</f>
        <v>0</v>
      </c>
      <c r="E26" s="51"/>
      <c r="F26" s="26">
        <f>'Lookup Admin'!H18</f>
        <v>0</v>
      </c>
    </row>
    <row r="27" spans="1:6" hidden="1" x14ac:dyDescent="0.25">
      <c r="A27" s="226">
        <f>'Lookup Admin'!A19</f>
        <v>0</v>
      </c>
      <c r="B27" s="227"/>
      <c r="C27" s="227"/>
      <c r="D27" s="227"/>
      <c r="E27" s="227"/>
      <c r="F27" s="228"/>
    </row>
    <row r="28" spans="1:6" hidden="1" x14ac:dyDescent="0.25">
      <c r="A28" s="26">
        <f>'Lookup Admin'!A20</f>
        <v>0</v>
      </c>
      <c r="B28" s="26">
        <f>'Lookup Admin'!F20</f>
        <v>0</v>
      </c>
      <c r="C28" s="26"/>
      <c r="D28" s="51">
        <f>'Lookup Admin'!I20</f>
        <v>0</v>
      </c>
      <c r="E28" s="51"/>
      <c r="F28" s="26">
        <f>'Lookup Admin'!H20</f>
        <v>0</v>
      </c>
    </row>
    <row r="29" spans="1:6" hidden="1" x14ac:dyDescent="0.25">
      <c r="A29" s="26">
        <f>'Lookup Admin'!A21</f>
        <v>0</v>
      </c>
      <c r="B29" s="26">
        <f>'Lookup Admin'!F21</f>
        <v>0</v>
      </c>
      <c r="C29" s="26"/>
      <c r="D29" s="51">
        <f>'Lookup Admin'!I21</f>
        <v>0</v>
      </c>
      <c r="E29" s="51"/>
      <c r="F29" s="26">
        <f>'Lookup Admin'!H21</f>
        <v>0</v>
      </c>
    </row>
    <row r="30" spans="1:6" hidden="1" x14ac:dyDescent="0.25">
      <c r="A30" s="26">
        <f>'Lookup Admin'!A22</f>
        <v>0</v>
      </c>
      <c r="B30" s="26">
        <f>'Lookup Admin'!F22</f>
        <v>0</v>
      </c>
      <c r="C30" s="26"/>
      <c r="D30" s="51">
        <f>'Lookup Admin'!I22</f>
        <v>0</v>
      </c>
      <c r="E30" s="51"/>
      <c r="F30" s="26">
        <f>'Lookup Admin'!H22</f>
        <v>0</v>
      </c>
    </row>
    <row r="31" spans="1:6" hidden="1" x14ac:dyDescent="0.25">
      <c r="A31" s="26">
        <f>'Lookup Admin'!A23</f>
        <v>0</v>
      </c>
      <c r="B31" s="26">
        <f>'Lookup Admin'!F23</f>
        <v>0</v>
      </c>
      <c r="C31" s="26"/>
      <c r="D31" s="51">
        <f>'Lookup Admin'!I23</f>
        <v>0</v>
      </c>
      <c r="E31" s="51"/>
      <c r="F31" s="26">
        <f>'Lookup Admin'!H23</f>
        <v>0</v>
      </c>
    </row>
    <row r="32" spans="1:6" hidden="1" x14ac:dyDescent="0.25">
      <c r="A32" s="26">
        <f>'Lookup Admin'!A24</f>
        <v>0</v>
      </c>
      <c r="B32" s="26">
        <f>'Lookup Admin'!F24</f>
        <v>0</v>
      </c>
      <c r="C32" s="26"/>
      <c r="D32" s="51">
        <f>'Lookup Admin'!I24</f>
        <v>0</v>
      </c>
      <c r="E32" s="51"/>
      <c r="F32" s="26">
        <f>'Lookup Admin'!H24</f>
        <v>0</v>
      </c>
    </row>
    <row r="33" spans="1:6" hidden="1" x14ac:dyDescent="0.25">
      <c r="A33" s="26">
        <f>'Lookup Admin'!A25</f>
        <v>0</v>
      </c>
      <c r="B33" s="26">
        <f>'Lookup Admin'!F25</f>
        <v>0</v>
      </c>
      <c r="C33" s="26"/>
      <c r="D33" s="51">
        <f>'Lookup Admin'!I25</f>
        <v>0</v>
      </c>
      <c r="E33" s="51"/>
      <c r="F33" s="26">
        <f>'Lookup Admin'!H25</f>
        <v>0</v>
      </c>
    </row>
    <row r="34" spans="1:6" hidden="1" x14ac:dyDescent="0.25">
      <c r="A34" s="26">
        <f>'Lookup Admin'!A26</f>
        <v>0</v>
      </c>
      <c r="B34" s="26">
        <f>'Lookup Admin'!F26</f>
        <v>0</v>
      </c>
      <c r="C34" s="26"/>
      <c r="D34" s="51">
        <f>'Lookup Admin'!I26</f>
        <v>0</v>
      </c>
      <c r="E34" s="51"/>
      <c r="F34" s="26">
        <f>'Lookup Admin'!H26</f>
        <v>0</v>
      </c>
    </row>
    <row r="35" spans="1:6" hidden="1" x14ac:dyDescent="0.25">
      <c r="A35" s="26">
        <f>'Lookup Admin'!A27</f>
        <v>0</v>
      </c>
      <c r="B35" s="26">
        <f>'Lookup Admin'!F27</f>
        <v>0</v>
      </c>
      <c r="C35" s="26"/>
      <c r="D35" s="51">
        <f>'Lookup Admin'!I27</f>
        <v>0</v>
      </c>
      <c r="E35" s="51"/>
      <c r="F35" s="26">
        <f>'Lookup Admin'!H27</f>
        <v>0</v>
      </c>
    </row>
    <row r="36" spans="1:6" hidden="1" x14ac:dyDescent="0.25">
      <c r="A36" s="26">
        <f>'Lookup Admin'!A28</f>
        <v>0</v>
      </c>
      <c r="B36" s="26">
        <f>'Lookup Admin'!F28</f>
        <v>0</v>
      </c>
      <c r="C36" s="26"/>
      <c r="D36" s="51">
        <f>'Lookup Admin'!I28</f>
        <v>0</v>
      </c>
      <c r="E36" s="51"/>
      <c r="F36" s="26">
        <f>'Lookup Admin'!H28</f>
        <v>0</v>
      </c>
    </row>
    <row r="37" spans="1:6" hidden="1" x14ac:dyDescent="0.25">
      <c r="A37" s="26">
        <f>'Lookup Admin'!A29</f>
        <v>0</v>
      </c>
      <c r="B37" s="26">
        <f>'Lookup Admin'!F29</f>
        <v>0</v>
      </c>
      <c r="C37" s="26"/>
      <c r="D37" s="51">
        <f>'Lookup Admin'!I29</f>
        <v>0</v>
      </c>
      <c r="E37" s="51"/>
      <c r="F37" s="26">
        <f>'Lookup Admin'!H29</f>
        <v>0</v>
      </c>
    </row>
    <row r="38" spans="1:6" hidden="1" x14ac:dyDescent="0.25">
      <c r="A38" s="26">
        <f>'Lookup Admin'!A30</f>
        <v>0</v>
      </c>
      <c r="B38" s="26">
        <f>'Lookup Admin'!F30</f>
        <v>0</v>
      </c>
      <c r="C38" s="26"/>
      <c r="D38" s="51">
        <f>'Lookup Admin'!I30</f>
        <v>0</v>
      </c>
      <c r="E38" s="51"/>
      <c r="F38" s="26">
        <f>'Lookup Admin'!H30</f>
        <v>0</v>
      </c>
    </row>
    <row r="39" spans="1:6" hidden="1" x14ac:dyDescent="0.25">
      <c r="A39" s="26">
        <f>'Lookup Admin'!A31</f>
        <v>0</v>
      </c>
      <c r="B39" s="26">
        <f>'Lookup Admin'!F31</f>
        <v>0</v>
      </c>
      <c r="C39" s="26"/>
      <c r="D39" s="51">
        <f>'Lookup Admin'!I31</f>
        <v>0</v>
      </c>
      <c r="E39" s="51"/>
      <c r="F39" s="26">
        <f>'Lookup Admin'!H31</f>
        <v>0</v>
      </c>
    </row>
    <row r="40" spans="1:6" hidden="1" x14ac:dyDescent="0.25">
      <c r="A40" s="26">
        <f>'Lookup Admin'!A32</f>
        <v>0</v>
      </c>
      <c r="B40" s="26">
        <f>'Lookup Admin'!F32</f>
        <v>0</v>
      </c>
      <c r="C40" s="26"/>
      <c r="D40" s="51">
        <f>'Lookup Admin'!I32</f>
        <v>0</v>
      </c>
      <c r="E40" s="51"/>
      <c r="F40" s="26">
        <f>'Lookup Admin'!H32</f>
        <v>0</v>
      </c>
    </row>
    <row r="41" spans="1:6" hidden="1" x14ac:dyDescent="0.25">
      <c r="A41" s="26">
        <f>'Lookup Admin'!A33</f>
        <v>0</v>
      </c>
      <c r="B41" s="26">
        <f>'Lookup Admin'!F33</f>
        <v>0</v>
      </c>
      <c r="C41" s="26"/>
      <c r="D41" s="51">
        <f>'Lookup Admin'!I33</f>
        <v>0</v>
      </c>
      <c r="E41" s="51"/>
      <c r="F41" s="26">
        <f>'Lookup Admin'!H33</f>
        <v>0</v>
      </c>
    </row>
    <row r="42" spans="1:6" hidden="1" x14ac:dyDescent="0.25">
      <c r="A42" s="26">
        <f>'Lookup Admin'!A34</f>
        <v>0</v>
      </c>
      <c r="B42" s="26">
        <f>'Lookup Admin'!F34</f>
        <v>0</v>
      </c>
      <c r="C42" s="26"/>
      <c r="D42" s="51">
        <f>'Lookup Admin'!I34</f>
        <v>0</v>
      </c>
      <c r="E42" s="51"/>
      <c r="F42" s="26">
        <f>'Lookup Admin'!H34</f>
        <v>0</v>
      </c>
    </row>
    <row r="43" spans="1:6" hidden="1" x14ac:dyDescent="0.25">
      <c r="A43" s="26">
        <f>'Lookup Admin'!A35</f>
        <v>0</v>
      </c>
      <c r="B43" s="26">
        <f>'Lookup Admin'!F35</f>
        <v>0</v>
      </c>
      <c r="C43" s="26"/>
      <c r="D43" s="51">
        <f>'Lookup Admin'!I35</f>
        <v>0</v>
      </c>
      <c r="E43" s="51"/>
      <c r="F43" s="26">
        <f>'Lookup Admin'!H35</f>
        <v>0</v>
      </c>
    </row>
    <row r="44" spans="1:6" hidden="1" x14ac:dyDescent="0.25">
      <c r="A44" s="26">
        <f>'Lookup Admin'!A36</f>
        <v>0</v>
      </c>
      <c r="B44" s="26">
        <f>'Lookup Admin'!F36</f>
        <v>0</v>
      </c>
      <c r="C44" s="26"/>
      <c r="D44" s="51">
        <f>'Lookup Admin'!I36</f>
        <v>0</v>
      </c>
      <c r="E44" s="51"/>
      <c r="F44" s="26">
        <f>'Lookup Admin'!H36</f>
        <v>0</v>
      </c>
    </row>
    <row r="45" spans="1:6" hidden="1" x14ac:dyDescent="0.25">
      <c r="A45" s="26">
        <f>'Lookup Admin'!A37</f>
        <v>0</v>
      </c>
      <c r="B45" s="26">
        <f>'Lookup Admin'!F37</f>
        <v>0</v>
      </c>
      <c r="C45" s="26"/>
      <c r="D45" s="51">
        <f>'Lookup Admin'!I37</f>
        <v>0</v>
      </c>
      <c r="E45" s="51"/>
      <c r="F45" s="26">
        <f>'Lookup Admin'!H37</f>
        <v>0</v>
      </c>
    </row>
    <row r="46" spans="1:6" hidden="1" x14ac:dyDescent="0.25">
      <c r="A46" s="26">
        <f>'Lookup Admin'!A38</f>
        <v>0</v>
      </c>
      <c r="B46" s="26">
        <f>'Lookup Admin'!F38</f>
        <v>0</v>
      </c>
      <c r="C46" s="26"/>
      <c r="D46" s="51">
        <f>'Lookup Admin'!I38</f>
        <v>0</v>
      </c>
      <c r="E46" s="51"/>
      <c r="F46" s="26">
        <f>'Lookup Admin'!H38</f>
        <v>0</v>
      </c>
    </row>
    <row r="47" spans="1:6" hidden="1" x14ac:dyDescent="0.25">
      <c r="A47" s="26">
        <f>'Lookup Admin'!A39</f>
        <v>0</v>
      </c>
      <c r="B47" s="26">
        <f>'Lookup Admin'!F39</f>
        <v>0</v>
      </c>
      <c r="C47" s="26"/>
      <c r="D47" s="51">
        <f>'Lookup Admin'!I39</f>
        <v>0</v>
      </c>
      <c r="E47" s="51"/>
      <c r="F47" s="26">
        <f>'Lookup Admin'!H39</f>
        <v>0</v>
      </c>
    </row>
    <row r="48" spans="1:6" hidden="1" x14ac:dyDescent="0.25">
      <c r="A48" s="26">
        <f>'Lookup Admin'!A40</f>
        <v>0</v>
      </c>
      <c r="B48" s="26">
        <f>'Lookup Admin'!F40</f>
        <v>0</v>
      </c>
      <c r="C48" s="26"/>
      <c r="D48" s="51">
        <f>'Lookup Admin'!I40</f>
        <v>0</v>
      </c>
      <c r="E48" s="51"/>
      <c r="F48" s="26">
        <f>'Lookup Admin'!H40</f>
        <v>0</v>
      </c>
    </row>
    <row r="49" spans="1:6" hidden="1" x14ac:dyDescent="0.25">
      <c r="A49" s="26">
        <f>'Lookup Admin'!A41</f>
        <v>0</v>
      </c>
      <c r="B49" s="26">
        <f>'Lookup Admin'!F41</f>
        <v>0</v>
      </c>
      <c r="C49" s="26"/>
      <c r="D49" s="51">
        <f>'Lookup Admin'!I41</f>
        <v>0</v>
      </c>
      <c r="E49" s="51"/>
      <c r="F49" s="26">
        <f>'Lookup Admin'!H41</f>
        <v>0</v>
      </c>
    </row>
    <row r="50" spans="1:6" hidden="1" x14ac:dyDescent="0.25">
      <c r="A50" s="226">
        <f>'Lookup Admin'!A42</f>
        <v>0</v>
      </c>
      <c r="B50" s="227"/>
      <c r="C50" s="227"/>
      <c r="D50" s="227"/>
      <c r="E50" s="227"/>
      <c r="F50" s="228"/>
    </row>
    <row r="51" spans="1:6" hidden="1" x14ac:dyDescent="0.25">
      <c r="A51" s="26">
        <f>'Lookup Admin'!A43</f>
        <v>0</v>
      </c>
      <c r="B51" s="26">
        <f>'Lookup Admin'!F43</f>
        <v>0</v>
      </c>
      <c r="C51" s="26"/>
      <c r="D51" s="51">
        <f>'Lookup Admin'!I43</f>
        <v>0</v>
      </c>
      <c r="E51" s="51"/>
      <c r="F51" s="26">
        <f>'Lookup Admin'!H43</f>
        <v>0</v>
      </c>
    </row>
    <row r="52" spans="1:6" hidden="1" x14ac:dyDescent="0.25">
      <c r="A52" s="26">
        <f>'Lookup Admin'!A44</f>
        <v>0</v>
      </c>
      <c r="B52" s="26">
        <f>'Lookup Admin'!F44</f>
        <v>0</v>
      </c>
      <c r="C52" s="26"/>
      <c r="D52" s="51">
        <f>'Lookup Admin'!I44</f>
        <v>0</v>
      </c>
      <c r="E52" s="51"/>
      <c r="F52" s="26">
        <f>'Lookup Admin'!H44</f>
        <v>0</v>
      </c>
    </row>
    <row r="53" spans="1:6" hidden="1" x14ac:dyDescent="0.25">
      <c r="A53" s="26">
        <f>'Lookup Admin'!A45</f>
        <v>0</v>
      </c>
      <c r="B53" s="26">
        <f>'Lookup Admin'!F45</f>
        <v>0</v>
      </c>
      <c r="C53" s="26"/>
      <c r="D53" s="51">
        <f>'Lookup Admin'!I45</f>
        <v>0</v>
      </c>
      <c r="E53" s="51"/>
      <c r="F53" s="26">
        <f>'Lookup Admin'!H45</f>
        <v>0</v>
      </c>
    </row>
    <row r="54" spans="1:6" hidden="1" x14ac:dyDescent="0.25">
      <c r="A54" s="26">
        <f>'Lookup Admin'!A46</f>
        <v>0</v>
      </c>
      <c r="B54" s="26">
        <f>'Lookup Admin'!F46</f>
        <v>0</v>
      </c>
      <c r="C54" s="26"/>
      <c r="D54" s="51">
        <f>'Lookup Admin'!I46</f>
        <v>0</v>
      </c>
      <c r="E54" s="51"/>
      <c r="F54" s="26">
        <f>'Lookup Admin'!H46</f>
        <v>0</v>
      </c>
    </row>
    <row r="55" spans="1:6" hidden="1" x14ac:dyDescent="0.25">
      <c r="A55" s="26">
        <f>'Lookup Admin'!A47</f>
        <v>0</v>
      </c>
      <c r="B55" s="26">
        <f>'Lookup Admin'!F47</f>
        <v>0</v>
      </c>
      <c r="C55" s="26"/>
      <c r="D55" s="51">
        <f>'Lookup Admin'!I47</f>
        <v>0</v>
      </c>
      <c r="E55" s="51"/>
      <c r="F55" s="26">
        <f>'Lookup Admin'!H47</f>
        <v>0</v>
      </c>
    </row>
    <row r="56" spans="1:6" hidden="1" x14ac:dyDescent="0.25">
      <c r="A56" s="26">
        <f>'Lookup Admin'!A48</f>
        <v>0</v>
      </c>
      <c r="B56" s="26">
        <f>'Lookup Admin'!F48</f>
        <v>0</v>
      </c>
      <c r="C56" s="26"/>
      <c r="D56" s="51">
        <f>'Lookup Admin'!I48</f>
        <v>0</v>
      </c>
      <c r="E56" s="51"/>
      <c r="F56" s="26">
        <f>'Lookup Admin'!H48</f>
        <v>0</v>
      </c>
    </row>
    <row r="57" spans="1:6" hidden="1" x14ac:dyDescent="0.25">
      <c r="A57" s="26">
        <f>'Lookup Admin'!A49</f>
        <v>0</v>
      </c>
      <c r="B57" s="26">
        <f>'Lookup Admin'!F49</f>
        <v>0</v>
      </c>
      <c r="C57" s="26"/>
      <c r="D57" s="51">
        <f>'Lookup Admin'!I49</f>
        <v>0</v>
      </c>
      <c r="E57" s="51"/>
      <c r="F57" s="26">
        <f>'Lookup Admin'!H49</f>
        <v>0</v>
      </c>
    </row>
    <row r="58" spans="1:6" hidden="1" x14ac:dyDescent="0.25">
      <c r="A58" s="26">
        <f>'Lookup Admin'!A50</f>
        <v>0</v>
      </c>
      <c r="B58" s="26">
        <f>'Lookup Admin'!F50</f>
        <v>0</v>
      </c>
      <c r="C58" s="26"/>
      <c r="D58" s="51">
        <f>'Lookup Admin'!I50</f>
        <v>0</v>
      </c>
      <c r="E58" s="51"/>
      <c r="F58" s="26">
        <f>'Lookup Admin'!H50</f>
        <v>0</v>
      </c>
    </row>
    <row r="59" spans="1:6" hidden="1" x14ac:dyDescent="0.25">
      <c r="A59" s="26">
        <f>'Lookup Admin'!A51</f>
        <v>0</v>
      </c>
      <c r="B59" s="26">
        <f>'Lookup Admin'!F51</f>
        <v>0</v>
      </c>
      <c r="C59" s="26"/>
      <c r="D59" s="51">
        <f>'Lookup Admin'!I51</f>
        <v>0</v>
      </c>
      <c r="E59" s="51"/>
      <c r="F59" s="26">
        <f>'Lookup Admin'!H51</f>
        <v>0</v>
      </c>
    </row>
    <row r="60" spans="1:6" hidden="1" x14ac:dyDescent="0.25">
      <c r="A60" s="26">
        <f>'Lookup Admin'!A52</f>
        <v>0</v>
      </c>
      <c r="B60" s="26">
        <f>'Lookup Admin'!F52</f>
        <v>0</v>
      </c>
      <c r="C60" s="26"/>
      <c r="D60" s="51">
        <f>'Lookup Admin'!I52</f>
        <v>0</v>
      </c>
      <c r="E60" s="51"/>
      <c r="F60" s="26">
        <f>'Lookup Admin'!H52</f>
        <v>0</v>
      </c>
    </row>
    <row r="61" spans="1:6" hidden="1" x14ac:dyDescent="0.25">
      <c r="A61" s="26">
        <f>'Lookup Admin'!A53</f>
        <v>0</v>
      </c>
      <c r="B61" s="26">
        <f>'Lookup Admin'!F53</f>
        <v>0</v>
      </c>
      <c r="C61" s="26"/>
      <c r="D61" s="51">
        <f>'Lookup Admin'!I53</f>
        <v>0</v>
      </c>
      <c r="E61" s="51"/>
      <c r="F61" s="26">
        <f>'Lookup Admin'!H53</f>
        <v>0</v>
      </c>
    </row>
    <row r="62" spans="1:6" hidden="1" x14ac:dyDescent="0.25">
      <c r="A62" s="26">
        <f>'Lookup Admin'!A54</f>
        <v>0</v>
      </c>
      <c r="B62" s="26">
        <f>'Lookup Admin'!F54</f>
        <v>0</v>
      </c>
      <c r="C62" s="26"/>
      <c r="D62" s="51">
        <f>'Lookup Admin'!I54</f>
        <v>0</v>
      </c>
      <c r="E62" s="51"/>
      <c r="F62" s="26">
        <f>'Lookup Admin'!H54</f>
        <v>0</v>
      </c>
    </row>
    <row r="63" spans="1:6" hidden="1" x14ac:dyDescent="0.25">
      <c r="A63" s="226">
        <f>'Lookup Admin'!A55</f>
        <v>0</v>
      </c>
      <c r="B63" s="227"/>
      <c r="C63" s="227"/>
      <c r="D63" s="227"/>
      <c r="E63" s="227"/>
      <c r="F63" s="228"/>
    </row>
    <row r="64" spans="1:6" hidden="1" x14ac:dyDescent="0.25">
      <c r="A64" s="26">
        <f>'Lookup Admin'!A56</f>
        <v>0</v>
      </c>
      <c r="B64" s="26">
        <f>'Lookup Admin'!F56</f>
        <v>0</v>
      </c>
      <c r="C64" s="26"/>
      <c r="D64" s="51">
        <f>'Lookup Admin'!I56</f>
        <v>0</v>
      </c>
      <c r="E64" s="51"/>
      <c r="F64" s="26">
        <f>'Lookup Admin'!H56</f>
        <v>0</v>
      </c>
    </row>
    <row r="65" spans="1:6" hidden="1" x14ac:dyDescent="0.25">
      <c r="A65" s="26">
        <f>'Lookup Admin'!A57</f>
        <v>0</v>
      </c>
      <c r="B65" s="26">
        <f>'Lookup Admin'!F57</f>
        <v>0</v>
      </c>
      <c r="C65" s="26"/>
      <c r="D65" s="51">
        <f>'Lookup Admin'!I57</f>
        <v>0</v>
      </c>
      <c r="E65" s="51"/>
      <c r="F65" s="26">
        <f>'Lookup Admin'!H57</f>
        <v>0</v>
      </c>
    </row>
    <row r="66" spans="1:6" hidden="1" x14ac:dyDescent="0.25">
      <c r="A66" s="26">
        <f>'Lookup Admin'!A58</f>
        <v>0</v>
      </c>
      <c r="B66" s="26">
        <f>'Lookup Admin'!F58</f>
        <v>0</v>
      </c>
      <c r="C66" s="26"/>
      <c r="D66" s="51">
        <f>'Lookup Admin'!I58</f>
        <v>0</v>
      </c>
      <c r="E66" s="51"/>
      <c r="F66" s="26">
        <f>'Lookup Admin'!H58</f>
        <v>0</v>
      </c>
    </row>
    <row r="67" spans="1:6" hidden="1" x14ac:dyDescent="0.25">
      <c r="A67" s="26">
        <f>'Lookup Admin'!A59</f>
        <v>0</v>
      </c>
      <c r="B67" s="26">
        <f>'Lookup Admin'!F59</f>
        <v>0</v>
      </c>
      <c r="C67" s="26"/>
      <c r="D67" s="51">
        <f>'Lookup Admin'!I59</f>
        <v>0</v>
      </c>
      <c r="E67" s="51"/>
      <c r="F67" s="26">
        <f>'Lookup Admin'!H59</f>
        <v>0</v>
      </c>
    </row>
    <row r="68" spans="1:6" hidden="1" x14ac:dyDescent="0.25">
      <c r="A68" s="26">
        <f>'Lookup Admin'!A60</f>
        <v>0</v>
      </c>
      <c r="B68" s="26">
        <f>'Lookup Admin'!F60</f>
        <v>0</v>
      </c>
      <c r="C68" s="26"/>
      <c r="D68" s="51">
        <f>'Lookup Admin'!I60</f>
        <v>0</v>
      </c>
      <c r="E68" s="51"/>
      <c r="F68" s="26">
        <f>'Lookup Admin'!H60</f>
        <v>0</v>
      </c>
    </row>
    <row r="69" spans="1:6" hidden="1" x14ac:dyDescent="0.25">
      <c r="A69" s="26">
        <f>'Lookup Admin'!A61</f>
        <v>0</v>
      </c>
      <c r="B69" s="26">
        <f>'Lookup Admin'!F61</f>
        <v>0</v>
      </c>
      <c r="C69" s="26"/>
      <c r="D69" s="51">
        <f>'Lookup Admin'!I61</f>
        <v>0</v>
      </c>
      <c r="E69" s="51"/>
      <c r="F69" s="26">
        <f>'Lookup Admin'!H61</f>
        <v>0</v>
      </c>
    </row>
    <row r="70" spans="1:6" hidden="1" x14ac:dyDescent="0.25">
      <c r="A70" s="26">
        <f>'Lookup Admin'!A62</f>
        <v>0</v>
      </c>
      <c r="B70" s="26">
        <f>'Lookup Admin'!F62</f>
        <v>0</v>
      </c>
      <c r="C70" s="26"/>
      <c r="D70" s="51">
        <f>'Lookup Admin'!I62</f>
        <v>0</v>
      </c>
      <c r="E70" s="51"/>
      <c r="F70" s="26">
        <f>'Lookup Admin'!H62</f>
        <v>0</v>
      </c>
    </row>
    <row r="71" spans="1:6" hidden="1" x14ac:dyDescent="0.25">
      <c r="A71" s="26">
        <f>'Lookup Admin'!A63</f>
        <v>0</v>
      </c>
      <c r="B71" s="26">
        <f>'Lookup Admin'!F63</f>
        <v>0</v>
      </c>
      <c r="C71" s="26"/>
      <c r="D71" s="51">
        <f>'Lookup Admin'!I63</f>
        <v>0</v>
      </c>
      <c r="E71" s="51"/>
      <c r="F71" s="26">
        <f>'Lookup Admin'!H63</f>
        <v>0</v>
      </c>
    </row>
    <row r="72" spans="1:6" hidden="1" x14ac:dyDescent="0.25">
      <c r="A72" s="26">
        <f>'Lookup Admin'!A64</f>
        <v>0</v>
      </c>
      <c r="B72" s="26">
        <f>'Lookup Admin'!F64</f>
        <v>0</v>
      </c>
      <c r="C72" s="26"/>
      <c r="D72" s="51">
        <f>'Lookup Admin'!I64</f>
        <v>0</v>
      </c>
      <c r="E72" s="51"/>
      <c r="F72" s="26">
        <f>'Lookup Admin'!H64</f>
        <v>0</v>
      </c>
    </row>
    <row r="73" spans="1:6" hidden="1" x14ac:dyDescent="0.25">
      <c r="A73" s="226">
        <f>'Lookup Admin'!A65</f>
        <v>0</v>
      </c>
      <c r="B73" s="227"/>
      <c r="C73" s="227"/>
      <c r="D73" s="227"/>
      <c r="E73" s="227"/>
      <c r="F73" s="228"/>
    </row>
    <row r="74" spans="1:6" hidden="1" x14ac:dyDescent="0.25">
      <c r="A74" s="26">
        <f>'Lookup Admin'!A66</f>
        <v>0</v>
      </c>
      <c r="B74" s="26">
        <f>'Lookup Admin'!F66</f>
        <v>0</v>
      </c>
      <c r="C74" s="26"/>
      <c r="D74" s="51">
        <f>'Lookup Admin'!I66</f>
        <v>0</v>
      </c>
      <c r="E74" s="51"/>
      <c r="F74" s="26">
        <f>'Lookup Admin'!H66</f>
        <v>0</v>
      </c>
    </row>
    <row r="75" spans="1:6" hidden="1" x14ac:dyDescent="0.25">
      <c r="A75" s="26">
        <f>'Lookup Admin'!A67</f>
        <v>0</v>
      </c>
      <c r="B75" s="26">
        <f>'Lookup Admin'!F67</f>
        <v>0</v>
      </c>
      <c r="C75" s="26"/>
      <c r="D75" s="51">
        <f>'Lookup Admin'!I67</f>
        <v>0</v>
      </c>
      <c r="E75" s="51"/>
      <c r="F75" s="26">
        <f>'Lookup Admin'!H67</f>
        <v>0</v>
      </c>
    </row>
    <row r="76" spans="1:6" hidden="1" x14ac:dyDescent="0.25">
      <c r="A76" s="26">
        <f>'Lookup Admin'!A68</f>
        <v>0</v>
      </c>
      <c r="B76" s="26">
        <f>'Lookup Admin'!F68</f>
        <v>0</v>
      </c>
      <c r="C76" s="26"/>
      <c r="D76" s="51">
        <f>'Lookup Admin'!I68</f>
        <v>0</v>
      </c>
      <c r="E76" s="51"/>
      <c r="F76" s="26">
        <f>'Lookup Admin'!H68</f>
        <v>0</v>
      </c>
    </row>
    <row r="77" spans="1:6" hidden="1" x14ac:dyDescent="0.25">
      <c r="A77" s="26">
        <f>'Lookup Admin'!A69</f>
        <v>0</v>
      </c>
      <c r="B77" s="26">
        <f>'Lookup Admin'!F69</f>
        <v>0</v>
      </c>
      <c r="C77" s="26"/>
      <c r="D77" s="51">
        <f>'Lookup Admin'!I69</f>
        <v>0</v>
      </c>
      <c r="E77" s="51"/>
      <c r="F77" s="26">
        <f>'Lookup Admin'!H69</f>
        <v>0</v>
      </c>
    </row>
    <row r="78" spans="1:6" hidden="1" x14ac:dyDescent="0.25">
      <c r="A78" s="26">
        <f>'Lookup Admin'!A70</f>
        <v>0</v>
      </c>
      <c r="B78" s="26">
        <f>'Lookup Admin'!F70</f>
        <v>0</v>
      </c>
      <c r="C78" s="26"/>
      <c r="D78" s="51">
        <f>'Lookup Admin'!I70</f>
        <v>0</v>
      </c>
      <c r="E78" s="51"/>
      <c r="F78" s="26">
        <f>'Lookup Admin'!H70</f>
        <v>0</v>
      </c>
    </row>
    <row r="79" spans="1:6" hidden="1" x14ac:dyDescent="0.25">
      <c r="A79" s="226">
        <f>'Lookup Admin'!A71</f>
        <v>0</v>
      </c>
      <c r="B79" s="227"/>
      <c r="C79" s="227"/>
      <c r="D79" s="227"/>
      <c r="E79" s="227"/>
      <c r="F79" s="228"/>
    </row>
    <row r="80" spans="1:6" hidden="1" x14ac:dyDescent="0.25">
      <c r="A80" s="26">
        <f>'Lookup Admin'!A72</f>
        <v>0</v>
      </c>
      <c r="B80" s="26">
        <f>'Lookup Admin'!F72</f>
        <v>0</v>
      </c>
      <c r="C80" s="26"/>
      <c r="D80" s="51">
        <f>'Lookup Admin'!I72</f>
        <v>0</v>
      </c>
      <c r="E80" s="51"/>
      <c r="F80" s="26">
        <f>'Lookup Admin'!H72</f>
        <v>0</v>
      </c>
    </row>
    <row r="81" spans="1:6" hidden="1" x14ac:dyDescent="0.25">
      <c r="A81" s="26">
        <f>'Lookup Admin'!A73</f>
        <v>0</v>
      </c>
      <c r="B81" s="26">
        <f>'Lookup Admin'!F73</f>
        <v>0</v>
      </c>
      <c r="C81" s="26"/>
      <c r="D81" s="51">
        <f>'Lookup Admin'!I73</f>
        <v>0</v>
      </c>
      <c r="E81" s="51"/>
      <c r="F81" s="26">
        <f>'Lookup Admin'!H73</f>
        <v>0</v>
      </c>
    </row>
    <row r="82" spans="1:6" hidden="1" x14ac:dyDescent="0.25">
      <c r="A82" s="26">
        <f>'Lookup Admin'!A74</f>
        <v>0</v>
      </c>
      <c r="B82" s="26">
        <f>'Lookup Admin'!F74</f>
        <v>0</v>
      </c>
      <c r="C82" s="26"/>
      <c r="D82" s="51">
        <f>'Lookup Admin'!I74</f>
        <v>0</v>
      </c>
      <c r="E82" s="51"/>
      <c r="F82" s="26">
        <f>'Lookup Admin'!H74</f>
        <v>0</v>
      </c>
    </row>
    <row r="83" spans="1:6" hidden="1" x14ac:dyDescent="0.25">
      <c r="A83" s="26">
        <f>'Lookup Admin'!A75</f>
        <v>0</v>
      </c>
      <c r="B83" s="26">
        <f>'Lookup Admin'!F75</f>
        <v>0</v>
      </c>
      <c r="C83" s="26"/>
      <c r="D83" s="51">
        <f>'Lookup Admin'!I75</f>
        <v>0</v>
      </c>
      <c r="E83" s="51"/>
      <c r="F83" s="26">
        <f>'Lookup Admin'!H75</f>
        <v>0</v>
      </c>
    </row>
    <row r="84" spans="1:6" hidden="1" x14ac:dyDescent="0.25">
      <c r="A84" s="26">
        <f>'Lookup Admin'!A76</f>
        <v>0</v>
      </c>
      <c r="B84" s="26">
        <f>'Lookup Admin'!F76</f>
        <v>0</v>
      </c>
      <c r="C84" s="26"/>
      <c r="D84" s="51">
        <f>'Lookup Admin'!I76</f>
        <v>0</v>
      </c>
      <c r="E84" s="51"/>
      <c r="F84" s="26">
        <f>'Lookup Admin'!H76</f>
        <v>0</v>
      </c>
    </row>
    <row r="85" spans="1:6" hidden="1" x14ac:dyDescent="0.25">
      <c r="A85" s="26">
        <f>'Lookup Admin'!A77</f>
        <v>0</v>
      </c>
      <c r="B85" s="26">
        <f>'Lookup Admin'!F77</f>
        <v>0</v>
      </c>
      <c r="C85" s="26"/>
      <c r="D85" s="51">
        <f>'Lookup Admin'!I77</f>
        <v>0</v>
      </c>
      <c r="E85" s="51"/>
      <c r="F85" s="26">
        <f>'Lookup Admin'!H77</f>
        <v>0</v>
      </c>
    </row>
    <row r="86" spans="1:6" hidden="1" x14ac:dyDescent="0.25">
      <c r="A86" s="26">
        <f>'Lookup Admin'!A78</f>
        <v>0</v>
      </c>
      <c r="B86" s="26">
        <f>'Lookup Admin'!F78</f>
        <v>0</v>
      </c>
      <c r="C86" s="26"/>
      <c r="D86" s="51">
        <f>'Lookup Admin'!I78</f>
        <v>0</v>
      </c>
      <c r="E86" s="51"/>
      <c r="F86" s="26">
        <f>'Lookup Admin'!H78</f>
        <v>0</v>
      </c>
    </row>
    <row r="87" spans="1:6" hidden="1" x14ac:dyDescent="0.25">
      <c r="A87" s="26">
        <f>'Lookup Admin'!A79</f>
        <v>0</v>
      </c>
      <c r="B87" s="26">
        <f>'Lookup Admin'!F79</f>
        <v>0</v>
      </c>
      <c r="C87" s="26"/>
      <c r="D87" s="51">
        <f>'Lookup Admin'!I79</f>
        <v>0</v>
      </c>
      <c r="E87" s="51"/>
      <c r="F87" s="26">
        <f>'Lookup Admin'!H79</f>
        <v>0</v>
      </c>
    </row>
    <row r="88" spans="1:6" hidden="1" x14ac:dyDescent="0.25">
      <c r="A88" s="26">
        <f>'Lookup Admin'!A80</f>
        <v>0</v>
      </c>
      <c r="B88" s="26">
        <f>'Lookup Admin'!F80</f>
        <v>0</v>
      </c>
      <c r="C88" s="26"/>
      <c r="D88" s="51">
        <f>'Lookup Admin'!I80</f>
        <v>0</v>
      </c>
      <c r="E88" s="51"/>
      <c r="F88" s="26">
        <f>'Lookup Admin'!H80</f>
        <v>0</v>
      </c>
    </row>
    <row r="89" spans="1:6" hidden="1" x14ac:dyDescent="0.25">
      <c r="A89" s="26">
        <f>'Lookup Admin'!A81</f>
        <v>0</v>
      </c>
      <c r="B89" s="26">
        <f>'Lookup Admin'!F81</f>
        <v>0</v>
      </c>
      <c r="C89" s="26"/>
      <c r="D89" s="51">
        <f>'Lookup Admin'!I81</f>
        <v>0</v>
      </c>
      <c r="E89" s="51"/>
      <c r="F89" s="26">
        <f>'Lookup Admin'!H81</f>
        <v>0</v>
      </c>
    </row>
    <row r="90" spans="1:6" hidden="1" x14ac:dyDescent="0.25">
      <c r="A90" s="26">
        <f>'Lookup Admin'!A82</f>
        <v>0</v>
      </c>
      <c r="B90" s="26">
        <f>'Lookup Admin'!F82</f>
        <v>0</v>
      </c>
      <c r="C90" s="26"/>
      <c r="D90" s="51">
        <f>'Lookup Admin'!I82</f>
        <v>0</v>
      </c>
      <c r="E90" s="51"/>
      <c r="F90" s="26">
        <f>'Lookup Admin'!H82</f>
        <v>0</v>
      </c>
    </row>
    <row r="91" spans="1:6" hidden="1" x14ac:dyDescent="0.25">
      <c r="A91" s="26">
        <f>'Lookup Admin'!A83</f>
        <v>0</v>
      </c>
      <c r="B91" s="26">
        <f>'Lookup Admin'!F83</f>
        <v>0</v>
      </c>
      <c r="C91" s="26"/>
      <c r="D91" s="51">
        <f>'Lookup Admin'!I83</f>
        <v>0</v>
      </c>
      <c r="E91" s="51"/>
      <c r="F91" s="26">
        <f>'Lookup Admin'!H83</f>
        <v>0</v>
      </c>
    </row>
    <row r="92" spans="1:6" hidden="1" x14ac:dyDescent="0.25">
      <c r="A92" s="26">
        <f>'Lookup Admin'!A84</f>
        <v>0</v>
      </c>
      <c r="B92" s="26">
        <f>'Lookup Admin'!F84</f>
        <v>0</v>
      </c>
      <c r="C92" s="26"/>
      <c r="D92" s="51">
        <f>'Lookup Admin'!I84</f>
        <v>0</v>
      </c>
      <c r="E92" s="51"/>
      <c r="F92" s="26">
        <f>'Lookup Admin'!H84</f>
        <v>0</v>
      </c>
    </row>
    <row r="93" spans="1:6" hidden="1" x14ac:dyDescent="0.25">
      <c r="A93" s="26">
        <f>'Lookup Admin'!A85</f>
        <v>0</v>
      </c>
      <c r="B93" s="26">
        <f>'Lookup Admin'!F85</f>
        <v>0</v>
      </c>
      <c r="C93" s="26"/>
      <c r="D93" s="51">
        <f>'Lookup Admin'!I85</f>
        <v>0</v>
      </c>
      <c r="E93" s="51"/>
      <c r="F93" s="26">
        <f>'Lookup Admin'!H85</f>
        <v>0</v>
      </c>
    </row>
    <row r="94" spans="1:6" hidden="1" x14ac:dyDescent="0.25">
      <c r="A94" s="26">
        <f>'Lookup Admin'!A86</f>
        <v>0</v>
      </c>
      <c r="B94" s="26">
        <f>'Lookup Admin'!F86</f>
        <v>0</v>
      </c>
      <c r="C94" s="26"/>
      <c r="D94" s="51">
        <f>'Lookup Admin'!I86</f>
        <v>0</v>
      </c>
      <c r="E94" s="51"/>
      <c r="F94" s="26">
        <f>'Lookup Admin'!H86</f>
        <v>0</v>
      </c>
    </row>
    <row r="95" spans="1:6" hidden="1" x14ac:dyDescent="0.25">
      <c r="A95" s="26">
        <f>'Lookup Admin'!A87</f>
        <v>0</v>
      </c>
      <c r="B95" s="26">
        <f>'Lookup Admin'!F87</f>
        <v>0</v>
      </c>
      <c r="C95" s="26"/>
      <c r="D95" s="51">
        <f>'Lookup Admin'!I87</f>
        <v>0</v>
      </c>
      <c r="E95" s="51"/>
      <c r="F95" s="26">
        <f>'Lookup Admin'!H87</f>
        <v>0</v>
      </c>
    </row>
    <row r="96" spans="1:6" hidden="1" x14ac:dyDescent="0.25">
      <c r="A96" s="26">
        <f>'Lookup Admin'!A88</f>
        <v>0</v>
      </c>
      <c r="B96" s="26">
        <f>'Lookup Admin'!F88</f>
        <v>0</v>
      </c>
      <c r="C96" s="26"/>
      <c r="D96" s="51">
        <f>'Lookup Admin'!I88</f>
        <v>0</v>
      </c>
      <c r="E96" s="51"/>
      <c r="F96" s="26">
        <f>'Lookup Admin'!H88</f>
        <v>0</v>
      </c>
    </row>
    <row r="97" spans="1:6" hidden="1" x14ac:dyDescent="0.25">
      <c r="A97" s="26">
        <f>'Lookup Admin'!A89</f>
        <v>0</v>
      </c>
      <c r="B97" s="26">
        <f>'Lookup Admin'!F89</f>
        <v>0</v>
      </c>
      <c r="C97" s="26"/>
      <c r="D97" s="51">
        <f>'Lookup Admin'!I89</f>
        <v>0</v>
      </c>
      <c r="E97" s="51"/>
      <c r="F97" s="26">
        <f>'Lookup Admin'!H89</f>
        <v>0</v>
      </c>
    </row>
    <row r="98" spans="1:6" hidden="1" x14ac:dyDescent="0.25">
      <c r="A98" s="26">
        <f>'Lookup Admin'!A90</f>
        <v>0</v>
      </c>
      <c r="B98" s="26">
        <f>'Lookup Admin'!F90</f>
        <v>0</v>
      </c>
      <c r="C98" s="26"/>
      <c r="D98" s="51">
        <f>'Lookup Admin'!I90</f>
        <v>0</v>
      </c>
      <c r="E98" s="51"/>
      <c r="F98" s="26">
        <f>'Lookup Admin'!H90</f>
        <v>0</v>
      </c>
    </row>
    <row r="99" spans="1:6" hidden="1" x14ac:dyDescent="0.25">
      <c r="A99" s="26">
        <f>'Lookup Admin'!A91</f>
        <v>0</v>
      </c>
      <c r="B99" s="26">
        <f>'Lookup Admin'!F91</f>
        <v>0</v>
      </c>
      <c r="C99" s="26"/>
      <c r="D99" s="51">
        <f>'Lookup Admin'!I91</f>
        <v>0</v>
      </c>
      <c r="E99" s="51"/>
      <c r="F99" s="26">
        <f>'Lookup Admin'!H91</f>
        <v>0</v>
      </c>
    </row>
    <row r="100" spans="1:6" hidden="1" x14ac:dyDescent="0.25">
      <c r="A100" s="26">
        <f>'Lookup Admin'!A92</f>
        <v>0</v>
      </c>
      <c r="B100" s="26">
        <f>'Lookup Admin'!F92</f>
        <v>0</v>
      </c>
      <c r="C100" s="26"/>
      <c r="D100" s="51">
        <f>'Lookup Admin'!I92</f>
        <v>0</v>
      </c>
      <c r="E100" s="51"/>
      <c r="F100" s="26">
        <f>'Lookup Admin'!H92</f>
        <v>0</v>
      </c>
    </row>
    <row r="101" spans="1:6" hidden="1" x14ac:dyDescent="0.25">
      <c r="A101" s="26">
        <f>'Lookup Admin'!A93</f>
        <v>0</v>
      </c>
      <c r="B101" s="26">
        <f>'Lookup Admin'!F93</f>
        <v>0</v>
      </c>
      <c r="C101" s="26"/>
      <c r="D101" s="51">
        <f>'Lookup Admin'!I93</f>
        <v>0</v>
      </c>
      <c r="E101" s="51"/>
      <c r="F101" s="26">
        <f>'Lookup Admin'!H93</f>
        <v>0</v>
      </c>
    </row>
    <row r="102" spans="1:6" hidden="1" x14ac:dyDescent="0.25">
      <c r="A102" s="26">
        <f>'Lookup Admin'!A94</f>
        <v>0</v>
      </c>
      <c r="B102" s="26">
        <f>'Lookup Admin'!F94</f>
        <v>0</v>
      </c>
      <c r="C102" s="26"/>
      <c r="D102" s="51">
        <f>'Lookup Admin'!I94</f>
        <v>0</v>
      </c>
      <c r="E102" s="51"/>
      <c r="F102" s="26">
        <f>'Lookup Admin'!H94</f>
        <v>0</v>
      </c>
    </row>
    <row r="103" spans="1:6" hidden="1" x14ac:dyDescent="0.25">
      <c r="A103" s="26">
        <f>'Lookup Admin'!A95</f>
        <v>0</v>
      </c>
      <c r="B103" s="26">
        <f>'Lookup Admin'!F95</f>
        <v>0</v>
      </c>
      <c r="C103" s="26"/>
      <c r="D103" s="51">
        <f>'Lookup Admin'!I95</f>
        <v>0</v>
      </c>
      <c r="E103" s="51"/>
      <c r="F103" s="26">
        <f>'Lookup Admin'!H95</f>
        <v>0</v>
      </c>
    </row>
    <row r="104" spans="1:6" hidden="1" x14ac:dyDescent="0.25">
      <c r="A104" s="26">
        <f>'Lookup Admin'!A96</f>
        <v>0</v>
      </c>
      <c r="B104" s="26">
        <f>'Lookup Admin'!F96</f>
        <v>0</v>
      </c>
      <c r="C104" s="26"/>
      <c r="D104" s="51">
        <f>'Lookup Admin'!I96</f>
        <v>0</v>
      </c>
      <c r="E104" s="51"/>
      <c r="F104" s="26">
        <f>'Lookup Admin'!H96</f>
        <v>0</v>
      </c>
    </row>
    <row r="105" spans="1:6" hidden="1" x14ac:dyDescent="0.25">
      <c r="A105" s="26">
        <f>'Lookup Admin'!A97</f>
        <v>0</v>
      </c>
      <c r="B105" s="26">
        <f>'Lookup Admin'!F97</f>
        <v>0</v>
      </c>
      <c r="C105" s="26"/>
      <c r="D105" s="51">
        <f>'Lookup Admin'!I97</f>
        <v>0</v>
      </c>
      <c r="E105" s="51"/>
      <c r="F105" s="26">
        <f>'Lookup Admin'!H97</f>
        <v>0</v>
      </c>
    </row>
    <row r="106" spans="1:6" hidden="1" x14ac:dyDescent="0.25">
      <c r="A106" s="26">
        <f>'Lookup Admin'!A98</f>
        <v>0</v>
      </c>
      <c r="B106" s="26">
        <f>'Lookup Admin'!F98</f>
        <v>0</v>
      </c>
      <c r="C106" s="26"/>
      <c r="D106" s="51">
        <f>'Lookup Admin'!I98</f>
        <v>0</v>
      </c>
      <c r="E106" s="51"/>
      <c r="F106" s="26">
        <f>'Lookup Admin'!H98</f>
        <v>0</v>
      </c>
    </row>
    <row r="107" spans="1:6" hidden="1" x14ac:dyDescent="0.25"/>
    <row r="108" spans="1:6" hidden="1" x14ac:dyDescent="0.25"/>
    <row r="109" spans="1:6" hidden="1" x14ac:dyDescent="0.25"/>
    <row r="110" spans="1:6" hidden="1" x14ac:dyDescent="0.25"/>
    <row r="111" spans="1:6" hidden="1" x14ac:dyDescent="0.25"/>
    <row r="112" spans="1:6"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x14ac:dyDescent="0.25"/>
    <row r="323" x14ac:dyDescent="0.25"/>
    <row r="324" x14ac:dyDescent="0.25"/>
    <row r="325" x14ac:dyDescent="0.25"/>
  </sheetData>
  <sheetProtection algorithmName="SHA-512" hashValue="HlS/0sS5kQH93S9PcQkmcLhMmYOCjjoAdN/ede5uXsBGPIcVoU2T50JvNbqPOy1wpHsytM1so9VkF5jYrifA+g==" saltValue="5N9NBnR04D2AOeJUyUBANA==" spinCount="100000" sheet="1" objects="1" scenarios="1" sort="0" autoFilter="0"/>
  <protectedRanges>
    <protectedRange password="9828" sqref="E9:E23 E24:F106 A9:D106" name="Range1"/>
  </protectedRanges>
  <mergeCells count="26">
    <mergeCell ref="A1:F1"/>
    <mergeCell ref="A79:F79"/>
    <mergeCell ref="A73:F73"/>
    <mergeCell ref="A63:F63"/>
    <mergeCell ref="A50:F50"/>
    <mergeCell ref="A27:F27"/>
    <mergeCell ref="D2:F2"/>
    <mergeCell ref="D3:F3"/>
    <mergeCell ref="A2:B2"/>
    <mergeCell ref="A3:B3"/>
    <mergeCell ref="E9:F9"/>
    <mergeCell ref="E10:F10"/>
    <mergeCell ref="E11:F11"/>
    <mergeCell ref="E12:F12"/>
    <mergeCell ref="E13:F13"/>
    <mergeCell ref="E14:F14"/>
    <mergeCell ref="E20:F20"/>
    <mergeCell ref="E21:F21"/>
    <mergeCell ref="E22:F22"/>
    <mergeCell ref="E23:F23"/>
    <mergeCell ref="A4:B4"/>
    <mergeCell ref="E15:F15"/>
    <mergeCell ref="E16:F16"/>
    <mergeCell ref="E17:F17"/>
    <mergeCell ref="E18:F18"/>
    <mergeCell ref="E19:F19"/>
  </mergeCells>
  <conditionalFormatting sqref="D80:E106 D74:E78 D64:E72 D51:E62 D28:E49 D24:E26 D10:D23">
    <cfRule type="cellIs" dxfId="23" priority="1" operator="equal">
      <formula>"L"</formula>
    </cfRule>
    <cfRule type="cellIs" dxfId="22" priority="2" operator="equal">
      <formula>"M"</formula>
    </cfRule>
    <cfRule type="cellIs" dxfId="21" priority="3" operator="equal">
      <formula>"H"</formula>
    </cfRule>
    <cfRule type="cellIs" dxfId="20" priority="4" operator="equal">
      <formula>"VH"</formula>
    </cfRule>
  </conditionalFormatting>
  <conditionalFormatting sqref="D80:E106 D74:E78 D64:E72 D51:E62 D28:E49 D24:E26 D10:D23">
    <cfRule type="cellIs" dxfId="19" priority="5" operator="equal">
      <formula>FALSE</formula>
    </cfRule>
  </conditionalFormatting>
  <pageMargins left="0.7" right="0.7" top="0.75" bottom="0.75" header="0.3" footer="0.3"/>
  <pageSetup paperSize="9" scale="56" fitToHeight="0" orientation="portrait" r:id="rId1"/>
  <headerFooter>
    <oddFooter>&amp;CDWI - Private Water Risk Assessment tool V2.0 - 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3"/>
  <sheetViews>
    <sheetView zoomScaleNormal="100" workbookViewId="0">
      <selection activeCell="B17" sqref="B17:D17"/>
    </sheetView>
  </sheetViews>
  <sheetFormatPr defaultColWidth="0" defaultRowHeight="15" customHeight="1" zeroHeight="1" x14ac:dyDescent="0.25"/>
  <cols>
    <col min="1" max="1" width="18" style="38" customWidth="1"/>
    <col min="2" max="4" width="35.42578125" style="38" customWidth="1"/>
    <col min="5" max="16384" width="9.140625" style="38" hidden="1"/>
  </cols>
  <sheetData>
    <row r="1" spans="1:4" ht="41.25" customHeight="1" x14ac:dyDescent="0.25">
      <c r="A1" s="251" t="s">
        <v>544</v>
      </c>
      <c r="B1" s="251"/>
      <c r="C1" s="251"/>
      <c r="D1" s="251"/>
    </row>
    <row r="2" spans="1:4" x14ac:dyDescent="0.25">
      <c r="A2" s="254" t="str">
        <f>Supply_Details!B3</f>
        <v xml:space="preserve">Local Authority: </v>
      </c>
      <c r="B2" s="255"/>
      <c r="C2" s="252" t="str">
        <f>CONCATENATE(Supply_Details!C3:D3," ",Supply_Details!C4:D4)</f>
        <v xml:space="preserve">Supply Reference: </v>
      </c>
      <c r="D2" s="252"/>
    </row>
    <row r="3" spans="1:4" ht="29.25" customHeight="1" x14ac:dyDescent="0.25">
      <c r="A3" s="254" t="str">
        <f>Supply_Details!E2</f>
        <v xml:space="preserve">Supply Name &amp; Address: </v>
      </c>
      <c r="B3" s="255"/>
      <c r="C3" s="253">
        <f>Supply_Details!E6</f>
        <v>0</v>
      </c>
      <c r="D3" s="252"/>
    </row>
    <row r="4" spans="1:4" ht="17.25" customHeight="1" x14ac:dyDescent="0.25">
      <c r="A4" s="115" t="s">
        <v>418</v>
      </c>
      <c r="B4" s="42" t="s">
        <v>507</v>
      </c>
      <c r="C4" s="118" t="s">
        <v>433</v>
      </c>
      <c r="D4" s="42"/>
    </row>
    <row r="5" spans="1:4" x14ac:dyDescent="0.25">
      <c r="A5" s="116" t="s">
        <v>518</v>
      </c>
      <c r="B5" s="262" t="s">
        <v>495</v>
      </c>
      <c r="C5" s="263"/>
      <c r="D5" s="264"/>
    </row>
    <row r="6" spans="1:4" ht="17.25" customHeight="1" x14ac:dyDescent="0.25">
      <c r="A6" s="117" t="s">
        <v>505</v>
      </c>
      <c r="B6" s="256" t="s">
        <v>506</v>
      </c>
      <c r="C6" s="256"/>
      <c r="D6" s="256"/>
    </row>
    <row r="7" spans="1:4" ht="17.25" customHeight="1" x14ac:dyDescent="0.25">
      <c r="A7" s="259" t="s">
        <v>549</v>
      </c>
      <c r="B7" s="260"/>
      <c r="C7" s="260"/>
      <c r="D7" s="261"/>
    </row>
    <row r="8" spans="1:4" ht="17.25" customHeight="1" x14ac:dyDescent="0.25">
      <c r="A8" s="257" t="s">
        <v>547</v>
      </c>
      <c r="B8" s="257"/>
      <c r="C8" s="258"/>
      <c r="D8" s="258"/>
    </row>
    <row r="9" spans="1:4" ht="15" customHeight="1" x14ac:dyDescent="0.25">
      <c r="A9" s="265"/>
      <c r="B9" s="266"/>
      <c r="C9" s="266"/>
      <c r="D9" s="267"/>
    </row>
    <row r="10" spans="1:4" ht="17.25" customHeight="1" x14ac:dyDescent="0.25">
      <c r="A10" s="257" t="s">
        <v>548</v>
      </c>
      <c r="B10" s="257"/>
      <c r="C10" s="258"/>
      <c r="D10" s="258"/>
    </row>
    <row r="11" spans="1:4" x14ac:dyDescent="0.25">
      <c r="A11" s="235"/>
      <c r="B11" s="236"/>
      <c r="C11" s="236"/>
      <c r="D11" s="237"/>
    </row>
    <row r="12" spans="1:4" x14ac:dyDescent="0.25">
      <c r="A12" s="119" t="s">
        <v>431</v>
      </c>
      <c r="B12" s="248" t="s">
        <v>432</v>
      </c>
      <c r="C12" s="248"/>
      <c r="D12" s="248"/>
    </row>
    <row r="13" spans="1:4" s="102" customFormat="1" x14ac:dyDescent="0.25">
      <c r="A13" s="119"/>
      <c r="B13" s="245" t="s">
        <v>590</v>
      </c>
      <c r="C13" s="246"/>
      <c r="D13" s="247"/>
    </row>
    <row r="14" spans="1:4" s="39" customFormat="1" ht="33" customHeight="1" x14ac:dyDescent="0.25">
      <c r="A14" s="138" t="s">
        <v>591</v>
      </c>
      <c r="B14" s="250" t="e">
        <f>VLOOKUP(A14,'Lookup Admin'!A:H,6,FALSE)</f>
        <v>#N/A</v>
      </c>
      <c r="C14" s="250"/>
      <c r="D14" s="250"/>
    </row>
    <row r="15" spans="1:4" s="39" customFormat="1" ht="33" customHeight="1" x14ac:dyDescent="0.25">
      <c r="A15" s="138" t="s">
        <v>592</v>
      </c>
      <c r="B15" s="47" t="e">
        <f>CONCATENATE("Severity"," = ",VLOOKUP(A14,Risk_Assessment!$G:$N,6,FALSE))</f>
        <v>#N/A</v>
      </c>
      <c r="C15" s="47" t="e">
        <f>CONCATENATE("Likelihood"," = ",VLOOKUP(A14,Risk_Assessment!$G:$N,5,FALSE))</f>
        <v>#N/A</v>
      </c>
      <c r="D15" s="47" t="e">
        <f>CONCATENATE("Risk Rating"," = ",VLOOKUP(A14,Risk_Assessment!$G:$N,7,FALSE))</f>
        <v>#N/A</v>
      </c>
    </row>
    <row r="16" spans="1:4" s="103" customFormat="1" ht="33" customHeight="1" x14ac:dyDescent="0.25">
      <c r="A16" s="128" t="s">
        <v>582</v>
      </c>
      <c r="B16" s="238" t="s">
        <v>587</v>
      </c>
      <c r="C16" s="239"/>
      <c r="D16" s="240"/>
    </row>
    <row r="17" spans="1:4" s="39" customFormat="1" ht="33" customHeight="1" x14ac:dyDescent="0.25">
      <c r="A17" s="40" t="s">
        <v>515</v>
      </c>
      <c r="B17" s="241" t="s">
        <v>494</v>
      </c>
      <c r="C17" s="241"/>
      <c r="D17" s="241"/>
    </row>
    <row r="18" spans="1:4" s="39" customFormat="1" ht="33" customHeight="1" x14ac:dyDescent="0.25">
      <c r="A18" s="40" t="s">
        <v>516</v>
      </c>
      <c r="B18" s="242" t="s">
        <v>504</v>
      </c>
      <c r="C18" s="243"/>
      <c r="D18" s="244"/>
    </row>
    <row r="19" spans="1:4" s="39" customFormat="1" ht="33" customHeight="1" x14ac:dyDescent="0.25">
      <c r="A19" s="40" t="s">
        <v>517</v>
      </c>
      <c r="B19" s="242"/>
      <c r="C19" s="243"/>
      <c r="D19" s="244"/>
    </row>
    <row r="20" spans="1:4" s="130" customFormat="1" ht="33" customHeight="1" x14ac:dyDescent="0.25">
      <c r="A20" s="135" t="s">
        <v>596</v>
      </c>
      <c r="B20" s="136"/>
      <c r="C20" s="137" t="s">
        <v>585</v>
      </c>
      <c r="D20" s="138" t="s">
        <v>588</v>
      </c>
    </row>
    <row r="21" spans="1:4" s="39" customFormat="1" ht="33" customHeight="1" x14ac:dyDescent="0.25">
      <c r="A21" s="40" t="s">
        <v>501</v>
      </c>
      <c r="B21" s="44"/>
      <c r="C21" s="45" t="s">
        <v>502</v>
      </c>
      <c r="D21" s="43"/>
    </row>
    <row r="22" spans="1:4" s="39" customFormat="1" ht="15" customHeight="1" x14ac:dyDescent="0.25">
      <c r="A22" s="235"/>
      <c r="B22" s="236"/>
      <c r="C22" s="236"/>
      <c r="D22" s="237"/>
    </row>
    <row r="23" spans="1:4" s="127" customFormat="1" ht="15" customHeight="1" x14ac:dyDescent="0.25">
      <c r="A23" s="125"/>
      <c r="B23" s="245" t="s">
        <v>593</v>
      </c>
      <c r="C23" s="246"/>
      <c r="D23" s="247"/>
    </row>
    <row r="24" spans="1:4" ht="33" customHeight="1" x14ac:dyDescent="0.25">
      <c r="A24" s="133" t="s">
        <v>591</v>
      </c>
      <c r="B24" s="249" t="e">
        <f>VLOOKUP(A24,'Lookup Admin'!A:H,6,FALSE)</f>
        <v>#N/A</v>
      </c>
      <c r="C24" s="249"/>
      <c r="D24" s="249"/>
    </row>
    <row r="25" spans="1:4" ht="33" customHeight="1" x14ac:dyDescent="0.25">
      <c r="A25" s="133" t="s">
        <v>592</v>
      </c>
      <c r="B25" s="46" t="e">
        <f>CONCATENATE("Severity"," = ",VLOOKUP(A24,Risk_Assessment!$G:$N,6,FALSE))</f>
        <v>#N/A</v>
      </c>
      <c r="C25" s="46" t="e">
        <f>CONCATENATE("Likelihood"," = ",VLOOKUP(A24,Risk_Assessment!$G:$N,5,FALSE))</f>
        <v>#N/A</v>
      </c>
      <c r="D25" s="46" t="e">
        <f>CONCATENATE("Risk Rating"," = ",VLOOKUP(A24,Risk_Assessment!$G:$N,7,FALSE))</f>
        <v>#N/A</v>
      </c>
    </row>
    <row r="26" spans="1:4" s="126" customFormat="1" ht="33" customHeight="1" x14ac:dyDescent="0.25">
      <c r="A26" s="41" t="s">
        <v>582</v>
      </c>
      <c r="B26" s="238" t="s">
        <v>587</v>
      </c>
      <c r="C26" s="239"/>
      <c r="D26" s="240"/>
    </row>
    <row r="27" spans="1:4" ht="33" customHeight="1" x14ac:dyDescent="0.25">
      <c r="A27" s="41" t="s">
        <v>515</v>
      </c>
      <c r="B27" s="241" t="s">
        <v>494</v>
      </c>
      <c r="C27" s="241"/>
      <c r="D27" s="241"/>
    </row>
    <row r="28" spans="1:4" ht="33" customHeight="1" x14ac:dyDescent="0.25">
      <c r="A28" s="41" t="s">
        <v>516</v>
      </c>
      <c r="B28" s="242" t="s">
        <v>504</v>
      </c>
      <c r="C28" s="243"/>
      <c r="D28" s="244"/>
    </row>
    <row r="29" spans="1:4" ht="33" customHeight="1" x14ac:dyDescent="0.25">
      <c r="A29" s="41" t="s">
        <v>517</v>
      </c>
      <c r="B29" s="242"/>
      <c r="C29" s="243"/>
      <c r="D29" s="244"/>
    </row>
    <row r="30" spans="1:4" s="134" customFormat="1" ht="33" customHeight="1" x14ac:dyDescent="0.25">
      <c r="A30" s="41" t="s">
        <v>596</v>
      </c>
      <c r="B30" s="151"/>
      <c r="C30" s="129" t="s">
        <v>585</v>
      </c>
      <c r="D30" s="138" t="s">
        <v>588</v>
      </c>
    </row>
    <row r="31" spans="1:4" ht="33" customHeight="1" x14ac:dyDescent="0.25">
      <c r="A31" s="41" t="s">
        <v>501</v>
      </c>
      <c r="B31" s="149"/>
      <c r="C31" s="148" t="s">
        <v>502</v>
      </c>
      <c r="D31" s="147"/>
    </row>
    <row r="32" spans="1:4" x14ac:dyDescent="0.25">
      <c r="A32" s="119"/>
      <c r="B32" s="248"/>
      <c r="C32" s="248"/>
      <c r="D32" s="248"/>
    </row>
    <row r="33" spans="1:4" x14ac:dyDescent="0.25">
      <c r="A33" s="119"/>
      <c r="B33" s="245" t="s">
        <v>595</v>
      </c>
      <c r="C33" s="246"/>
      <c r="D33" s="247"/>
    </row>
    <row r="34" spans="1:4" ht="33" customHeight="1" x14ac:dyDescent="0.25">
      <c r="A34" s="133" t="s">
        <v>591</v>
      </c>
      <c r="B34" s="250" t="e">
        <f>VLOOKUP(A34,'Lookup Admin'!A:H,6,FALSE)</f>
        <v>#N/A</v>
      </c>
      <c r="C34" s="250"/>
      <c r="D34" s="250"/>
    </row>
    <row r="35" spans="1:4" ht="33" customHeight="1" x14ac:dyDescent="0.25">
      <c r="A35" s="133" t="s">
        <v>592</v>
      </c>
      <c r="B35" s="132" t="e">
        <f>CONCATENATE("Severity"," = ",VLOOKUP(A34,Risk_Assessment!$G:$N,6,FALSE))</f>
        <v>#N/A</v>
      </c>
      <c r="C35" s="132" t="e">
        <f>CONCATENATE("Likelihood"," = ",VLOOKUP(A34,Risk_Assessment!$G:$N,5,FALSE))</f>
        <v>#N/A</v>
      </c>
      <c r="D35" s="132" t="e">
        <f>CONCATENATE("Risk Rating"," = ",VLOOKUP(A34,Risk_Assessment!$G:$N,7,FALSE))</f>
        <v>#N/A</v>
      </c>
    </row>
    <row r="36" spans="1:4" ht="33" customHeight="1" x14ac:dyDescent="0.25">
      <c r="A36" s="131" t="s">
        <v>582</v>
      </c>
      <c r="B36" s="238" t="s">
        <v>587</v>
      </c>
      <c r="C36" s="239"/>
      <c r="D36" s="240"/>
    </row>
    <row r="37" spans="1:4" ht="33" customHeight="1" x14ac:dyDescent="0.25">
      <c r="A37" s="131" t="s">
        <v>515</v>
      </c>
      <c r="B37" s="241" t="s">
        <v>494</v>
      </c>
      <c r="C37" s="241"/>
      <c r="D37" s="241"/>
    </row>
    <row r="38" spans="1:4" ht="33" customHeight="1" x14ac:dyDescent="0.25">
      <c r="A38" s="131" t="s">
        <v>516</v>
      </c>
      <c r="B38" s="242" t="s">
        <v>504</v>
      </c>
      <c r="C38" s="243"/>
      <c r="D38" s="244"/>
    </row>
    <row r="39" spans="1:4" ht="33" customHeight="1" x14ac:dyDescent="0.25">
      <c r="A39" s="131" t="s">
        <v>517</v>
      </c>
      <c r="B39" s="242"/>
      <c r="C39" s="243"/>
      <c r="D39" s="244"/>
    </row>
    <row r="40" spans="1:4" s="134" customFormat="1" ht="33" customHeight="1" x14ac:dyDescent="0.25">
      <c r="A40" s="135" t="s">
        <v>596</v>
      </c>
      <c r="B40" s="151"/>
      <c r="C40" s="137" t="s">
        <v>585</v>
      </c>
      <c r="D40" s="138" t="s">
        <v>588</v>
      </c>
    </row>
    <row r="41" spans="1:4" ht="33" customHeight="1" x14ac:dyDescent="0.25">
      <c r="A41" s="131" t="s">
        <v>501</v>
      </c>
      <c r="B41" s="149"/>
      <c r="C41" s="150" t="s">
        <v>502</v>
      </c>
      <c r="D41" s="147"/>
    </row>
    <row r="42" spans="1:4" x14ac:dyDescent="0.25">
      <c r="A42" s="235"/>
      <c r="B42" s="236"/>
      <c r="C42" s="236"/>
      <c r="D42" s="237"/>
    </row>
    <row r="43" spans="1:4" x14ac:dyDescent="0.25">
      <c r="A43" s="125"/>
      <c r="B43" s="245" t="s">
        <v>594</v>
      </c>
      <c r="C43" s="246"/>
      <c r="D43" s="247"/>
    </row>
    <row r="44" spans="1:4" ht="33" customHeight="1" x14ac:dyDescent="0.25">
      <c r="A44" s="133" t="s">
        <v>591</v>
      </c>
      <c r="B44" s="249" t="e">
        <f>VLOOKUP(A44,'Lookup Admin'!A:H,6,FALSE)</f>
        <v>#N/A</v>
      </c>
      <c r="C44" s="249"/>
      <c r="D44" s="249"/>
    </row>
    <row r="45" spans="1:4" ht="33" customHeight="1" x14ac:dyDescent="0.25">
      <c r="A45" s="133" t="s">
        <v>592</v>
      </c>
      <c r="B45" s="86" t="e">
        <f>CONCATENATE("Severity"," = ",VLOOKUP(A44,Risk_Assessment!$G:$N,6,FALSE))</f>
        <v>#N/A</v>
      </c>
      <c r="C45" s="86" t="e">
        <f>CONCATENATE("Likelihood"," = ",VLOOKUP(A44,Risk_Assessment!$G:$N,5,FALSE))</f>
        <v>#N/A</v>
      </c>
      <c r="D45" s="86" t="e">
        <f>CONCATENATE("Risk Rating"," = ",VLOOKUP(A44,Risk_Assessment!$G:$N,7,FALSE))</f>
        <v>#N/A</v>
      </c>
    </row>
    <row r="46" spans="1:4" ht="33" customHeight="1" x14ac:dyDescent="0.25">
      <c r="A46" s="41" t="s">
        <v>582</v>
      </c>
      <c r="B46" s="238" t="s">
        <v>587</v>
      </c>
      <c r="C46" s="239"/>
      <c r="D46" s="240"/>
    </row>
    <row r="47" spans="1:4" ht="33" customHeight="1" x14ac:dyDescent="0.25">
      <c r="A47" s="41" t="s">
        <v>515</v>
      </c>
      <c r="B47" s="241" t="s">
        <v>494</v>
      </c>
      <c r="C47" s="241"/>
      <c r="D47" s="241"/>
    </row>
    <row r="48" spans="1:4" ht="33" customHeight="1" x14ac:dyDescent="0.25">
      <c r="A48" s="41" t="s">
        <v>516</v>
      </c>
      <c r="B48" s="242" t="s">
        <v>504</v>
      </c>
      <c r="C48" s="243"/>
      <c r="D48" s="244"/>
    </row>
    <row r="49" spans="1:4" ht="33" customHeight="1" x14ac:dyDescent="0.25">
      <c r="A49" s="41" t="s">
        <v>517</v>
      </c>
      <c r="B49" s="242"/>
      <c r="C49" s="243"/>
      <c r="D49" s="244"/>
    </row>
    <row r="50" spans="1:4" s="134" customFormat="1" ht="33" customHeight="1" x14ac:dyDescent="0.25">
      <c r="A50" s="41" t="s">
        <v>596</v>
      </c>
      <c r="B50" s="151"/>
      <c r="C50" s="129" t="s">
        <v>585</v>
      </c>
      <c r="D50" s="138" t="s">
        <v>588</v>
      </c>
    </row>
    <row r="51" spans="1:4" ht="33" customHeight="1" x14ac:dyDescent="0.25">
      <c r="A51" s="41" t="s">
        <v>501</v>
      </c>
      <c r="B51" s="149"/>
      <c r="C51" s="148" t="s">
        <v>502</v>
      </c>
      <c r="D51" s="147"/>
    </row>
    <row r="52" spans="1:4" ht="33" hidden="1" customHeight="1" x14ac:dyDescent="0.25"/>
    <row r="53" spans="1:4" ht="33" hidden="1" customHeight="1" x14ac:dyDescent="0.25"/>
    <row r="54" spans="1:4" ht="33" hidden="1" customHeight="1" x14ac:dyDescent="0.25"/>
    <row r="55" spans="1:4" ht="33" hidden="1" customHeight="1" x14ac:dyDescent="0.25"/>
    <row r="56" spans="1:4" ht="33" hidden="1" customHeight="1" x14ac:dyDescent="0.25"/>
    <row r="57" spans="1:4" ht="33" hidden="1" customHeight="1" x14ac:dyDescent="0.25"/>
    <row r="58" spans="1:4" ht="33" hidden="1" customHeight="1" x14ac:dyDescent="0.25"/>
    <row r="59" spans="1:4" ht="33" hidden="1" customHeight="1" x14ac:dyDescent="0.25"/>
    <row r="60" spans="1:4" ht="33" hidden="1" customHeight="1" x14ac:dyDescent="0.25"/>
    <row r="61" spans="1:4" ht="33" hidden="1" customHeight="1" x14ac:dyDescent="0.25"/>
    <row r="62" spans="1:4" ht="33" hidden="1" customHeight="1" x14ac:dyDescent="0.25"/>
    <row r="63" spans="1:4" ht="33" hidden="1" customHeight="1" x14ac:dyDescent="0.25"/>
    <row r="64" spans="1: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sheetData>
  <sheetProtection algorithmName="SHA-512" hashValue="30RWYIOaFDAwhX9d/MQgSHekOe31+xX1okXl2+mvH2z/3ff6DTP2Odwab6S33bdeEb1ZRCTf2rxVxOm/fBvt/Q==" saltValue="QqejdS7nPNrlNY2cjQJarQ==" spinCount="100000" sheet="1" objects="1" scenarios="1" formatRows="0"/>
  <mergeCells count="42">
    <mergeCell ref="B13:D13"/>
    <mergeCell ref="B44:D44"/>
    <mergeCell ref="B33:D33"/>
    <mergeCell ref="B37:D37"/>
    <mergeCell ref="B5:D5"/>
    <mergeCell ref="B27:D27"/>
    <mergeCell ref="B12:D12"/>
    <mergeCell ref="B14:D14"/>
    <mergeCell ref="B17:D17"/>
    <mergeCell ref="B18:D18"/>
    <mergeCell ref="A9:D9"/>
    <mergeCell ref="A11:D11"/>
    <mergeCell ref="A22:D22"/>
    <mergeCell ref="B43:D43"/>
    <mergeCell ref="B28:D28"/>
    <mergeCell ref="B29:D29"/>
    <mergeCell ref="B6:D6"/>
    <mergeCell ref="A8:B8"/>
    <mergeCell ref="A10:B10"/>
    <mergeCell ref="C8:D8"/>
    <mergeCell ref="C10:D10"/>
    <mergeCell ref="A7:D7"/>
    <mergeCell ref="A1:D1"/>
    <mergeCell ref="C2:D2"/>
    <mergeCell ref="C3:D3"/>
    <mergeCell ref="A2:B2"/>
    <mergeCell ref="A3:B3"/>
    <mergeCell ref="A42:D42"/>
    <mergeCell ref="B46:D46"/>
    <mergeCell ref="B47:D47"/>
    <mergeCell ref="B49:D49"/>
    <mergeCell ref="B16:D16"/>
    <mergeCell ref="B23:D23"/>
    <mergeCell ref="B26:D26"/>
    <mergeCell ref="B32:D32"/>
    <mergeCell ref="B19:D19"/>
    <mergeCell ref="B24:D24"/>
    <mergeCell ref="B48:D48"/>
    <mergeCell ref="B36:D36"/>
    <mergeCell ref="B34:D34"/>
    <mergeCell ref="B38:D38"/>
    <mergeCell ref="B39:D39"/>
  </mergeCells>
  <conditionalFormatting sqref="A1:D1 C2:C3 A2:A3">
    <cfRule type="cellIs" dxfId="18" priority="757" operator="equal">
      <formula>0</formula>
    </cfRule>
  </conditionalFormatting>
  <conditionalFormatting sqref="B17:D17">
    <cfRule type="cellIs" dxfId="17" priority="756" operator="equal">
      <formula>"Overtype or select from dropdown list of standard mitigation measures"</formula>
    </cfRule>
  </conditionalFormatting>
  <conditionalFormatting sqref="B15:D16">
    <cfRule type="cellIs" dxfId="16" priority="755" operator="equal">
      <formula>N/A</formula>
    </cfRule>
  </conditionalFormatting>
  <conditionalFormatting sqref="B5:D5">
    <cfRule type="cellIs" dxfId="15" priority="754" operator="equal">
      <formula>"Brief descriptions of the issues"</formula>
    </cfRule>
  </conditionalFormatting>
  <conditionalFormatting sqref="B18:D18 B19:B20">
    <cfRule type="cellIs" dxfId="14" priority="742" operator="equal">
      <formula>"Description of the actions required to mitigate the risks"</formula>
    </cfRule>
  </conditionalFormatting>
  <conditionalFormatting sqref="B6:D6">
    <cfRule type="cellIs" dxfId="13" priority="739" operator="equal">
      <formula>"Once all actions have been completed what is the status of the Private Supply"</formula>
    </cfRule>
  </conditionalFormatting>
  <conditionalFormatting sqref="B4">
    <cfRule type="cellIs" dxfId="12" priority="738" operator="equal">
      <formula>"Name &amp; Position"</formula>
    </cfRule>
  </conditionalFormatting>
  <conditionalFormatting sqref="B25:D25">
    <cfRule type="cellIs" dxfId="11" priority="555" operator="equal">
      <formula>N/A</formula>
    </cfRule>
  </conditionalFormatting>
  <conditionalFormatting sqref="B35:D35">
    <cfRule type="cellIs" dxfId="10" priority="21" operator="equal">
      <formula>N/A</formula>
    </cfRule>
  </conditionalFormatting>
  <conditionalFormatting sqref="B45:D45">
    <cfRule type="cellIs" dxfId="9" priority="19" operator="equal">
      <formula>N/A</formula>
    </cfRule>
  </conditionalFormatting>
  <conditionalFormatting sqref="B27:D27">
    <cfRule type="cellIs" dxfId="8" priority="9" operator="equal">
      <formula>"Overtype or select from dropdown list of standard mitigation measures"</formula>
    </cfRule>
  </conditionalFormatting>
  <conditionalFormatting sqref="B26:D26">
    <cfRule type="cellIs" dxfId="7" priority="8" operator="equal">
      <formula>N/A</formula>
    </cfRule>
  </conditionalFormatting>
  <conditionalFormatting sqref="B28:D28 B29:B30">
    <cfRule type="cellIs" dxfId="6" priority="7" operator="equal">
      <formula>"Description of the actions required to mitigate the risks"</formula>
    </cfRule>
  </conditionalFormatting>
  <conditionalFormatting sqref="B37:D37">
    <cfRule type="cellIs" dxfId="5" priority="6" operator="equal">
      <formula>"Overtype or select from dropdown list of standard mitigation measures"</formula>
    </cfRule>
  </conditionalFormatting>
  <conditionalFormatting sqref="B36:D36">
    <cfRule type="cellIs" dxfId="4" priority="5" operator="equal">
      <formula>N/A</formula>
    </cfRule>
  </conditionalFormatting>
  <conditionalFormatting sqref="B38:D38 B39:B40">
    <cfRule type="cellIs" dxfId="3" priority="4" operator="equal">
      <formula>"Description of the actions required to mitigate the risks"</formula>
    </cfRule>
  </conditionalFormatting>
  <conditionalFormatting sqref="B47:D47">
    <cfRule type="cellIs" dxfId="2" priority="3" operator="equal">
      <formula>"Overtype or select from dropdown list of standard mitigation measures"</formula>
    </cfRule>
  </conditionalFormatting>
  <conditionalFormatting sqref="B46:D46">
    <cfRule type="cellIs" dxfId="1" priority="2" operator="equal">
      <formula>N/A</formula>
    </cfRule>
  </conditionalFormatting>
  <conditionalFormatting sqref="B48:D48 B49:B50">
    <cfRule type="cellIs" dxfId="0" priority="1" operator="equal">
      <formula>"Description of the actions required to mitigate the risks"</formula>
    </cfRule>
  </conditionalFormatting>
  <dataValidations count="25">
    <dataValidation type="list" allowBlank="1" showInputMessage="1" sqref="D29">
      <formula1>$J$34:$J$38</formula1>
    </dataValidation>
    <dataValidation type="list" allowBlank="1" showInputMessage="1" sqref="B39">
      <formula1>$J$34:$J$38</formula1>
    </dataValidation>
    <dataValidation type="list" allowBlank="1" showInputMessage="1" sqref="D39">
      <formula1>$J$34:$J$38</formula1>
    </dataValidation>
    <dataValidation type="list" allowBlank="1" showInputMessage="1" sqref="C29:C30">
      <formula1>$J$34:$J$38</formula1>
    </dataValidation>
    <dataValidation type="list" allowBlank="1" showInputMessage="1" sqref="B19">
      <formula1>$J$34:$J$38</formula1>
    </dataValidation>
    <dataValidation type="list" allowBlank="1" showInputMessage="1" sqref="D19">
      <formula1>$J$34:$J$38</formula1>
    </dataValidation>
    <dataValidation type="list" allowBlank="1" showInputMessage="1" sqref="C19:C20">
      <formula1>$J$34:$J$38</formula1>
    </dataValidation>
    <dataValidation type="list" allowBlank="1" showInputMessage="1" sqref="C39:C40">
      <formula1>$J$34:$J$38</formula1>
    </dataValidation>
    <dataValidation type="list" allowBlank="1" showInputMessage="1" sqref="B49">
      <formula1>$J$34:$J$38</formula1>
    </dataValidation>
    <dataValidation type="list" allowBlank="1" showInputMessage="1" sqref="D49">
      <formula1>$J$34:$J$38</formula1>
    </dataValidation>
    <dataValidation type="list" allowBlank="1" showInputMessage="1" sqref="C49:C50">
      <formula1>$J$34:$J$38</formula1>
    </dataValidation>
    <dataValidation type="list" allowBlank="1" showInputMessage="1" showErrorMessage="1" sqref="B41">
      <formula1>$J$19:$J$22</formula1>
    </dataValidation>
    <dataValidation type="list" allowBlank="1" showInputMessage="1" showErrorMessage="1" sqref="B31">
      <formula1>$J$19:$J$22</formula1>
    </dataValidation>
    <dataValidation type="list" allowBlank="1" showInputMessage="1" showErrorMessage="1" sqref="B51">
      <formula1>$J$19:$J$22</formula1>
    </dataValidation>
    <dataValidation type="list" allowBlank="1" showInputMessage="1" showErrorMessage="1" sqref="C10">
      <formula1>$K$27:$K$30</formula1>
    </dataValidation>
    <dataValidation type="list" allowBlank="1" showInputMessage="1" showErrorMessage="1" sqref="D21">
      <formula1>$K$27:$K$30</formula1>
    </dataValidation>
    <dataValidation type="list" allowBlank="1" showInputMessage="1" showErrorMessage="1" sqref="D31">
      <formula1>$K$27:$K$30</formula1>
    </dataValidation>
    <dataValidation type="list" allowBlank="1" showInputMessage="1" showErrorMessage="1" sqref="D41">
      <formula1>$K$27:$K$30</formula1>
    </dataValidation>
    <dataValidation type="list" allowBlank="1" showInputMessage="1" showErrorMessage="1" sqref="D51">
      <formula1>$K$27:$K$30</formula1>
    </dataValidation>
    <dataValidation type="list" allowBlank="1" showInputMessage="1" sqref="B27:D27">
      <formula1>$P$2:$P$62</formula1>
    </dataValidation>
    <dataValidation type="list" allowBlank="1" showInputMessage="1" sqref="B37:D37">
      <formula1>$P$2:$P$62</formula1>
    </dataValidation>
    <dataValidation type="list" allowBlank="1" showInputMessage="1" sqref="B47:D47">
      <formula1>$P$2:$P$62</formula1>
    </dataValidation>
    <dataValidation type="list" allowBlank="1" showInputMessage="1" showErrorMessage="1" sqref="B28:D28">
      <formula1>$R$2:$R$23</formula1>
    </dataValidation>
    <dataValidation type="list" allowBlank="1" showInputMessage="1" showErrorMessage="1" sqref="B38:D38">
      <formula1>$R$2:$R$23</formula1>
    </dataValidation>
    <dataValidation type="list" allowBlank="1" showInputMessage="1" showErrorMessage="1" sqref="B48:D48">
      <formula1>$R$2:$R$23</formula1>
    </dataValidation>
  </dataValidations>
  <pageMargins left="0.7" right="0.7" top="0.75" bottom="0.75" header="0.3" footer="0.3"/>
  <pageSetup paperSize="9" scale="70" fitToHeight="0" orientation="portrait" r:id="rId1"/>
  <headerFooter>
    <oddFooter>&amp;CDWI Private Water Supply Risk Assessment Tool V2.0 Page &amp;P of &amp;N</oddFooter>
  </headerFooter>
  <drawing r:id="rId2"/>
  <extLst>
    <ext xmlns:x14="http://schemas.microsoft.com/office/spreadsheetml/2009/9/main" uri="{CCE6A557-97BC-4b89-ADB6-D9C93CAAB3DF}">
      <x14:dataValidations xmlns:xm="http://schemas.microsoft.com/office/excel/2006/main" count="6">
        <x14:dataValidation type="list" allowBlank="1" showInputMessage="1">
          <x14:formula1>
            <xm:f>'Lookup Admin'!$K$34:$K$38</xm:f>
          </x14:formula1>
          <xm:sqref>B29</xm:sqref>
        </x14:dataValidation>
        <x14:dataValidation type="list" allowBlank="1" showInputMessage="1" showErrorMessage="1">
          <x14:formula1>
            <xm:f>'Lookup Admin'!$K$19:$K$22</xm:f>
          </x14:formula1>
          <xm:sqref>B21</xm:sqref>
        </x14:dataValidation>
        <x14:dataValidation type="list" allowBlank="1" showInputMessage="1" showErrorMessage="1">
          <x14:formula1>
            <xm:f>'Lookup Admin'!$L$27:$L$30</xm:f>
          </x14:formula1>
          <xm:sqref>C8</xm:sqref>
        </x14:dataValidation>
        <x14:dataValidation type="list" allowBlank="1" showInputMessage="1" showErrorMessage="1">
          <x14:formula1>
            <xm:f>'Lookup Admin'!$A$2:$A$233</xm:f>
          </x14:formula1>
          <xm:sqref>A16 A44 A26 A24 A36 A34 A46 A14</xm:sqref>
        </x14:dataValidation>
        <x14:dataValidation type="list" allowBlank="1" showInputMessage="1">
          <x14:formula1>
            <xm:f>'Lookup Admin'!$Q$2:$Q$62</xm:f>
          </x14:formula1>
          <xm:sqref>B17:D17</xm:sqref>
        </x14:dataValidation>
        <x14:dataValidation type="list" allowBlank="1" showInputMessage="1" showErrorMessage="1">
          <x14:formula1>
            <xm:f>'Lookup Admin'!$S$2:$S$23</xm:f>
          </x14:formula1>
          <xm:sqref>B18:D18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C13" sqref="C13:D13"/>
    </sheetView>
  </sheetViews>
  <sheetFormatPr defaultColWidth="0" defaultRowHeight="15" zeroHeight="1" x14ac:dyDescent="0.25"/>
  <cols>
    <col min="1" max="1" width="31.42578125" customWidth="1"/>
    <col min="2" max="2" width="10.28515625" customWidth="1"/>
    <col min="3" max="3" width="14.42578125" customWidth="1"/>
    <col min="4" max="4" width="32.7109375" customWidth="1"/>
    <col min="5" max="5" width="11.85546875" customWidth="1"/>
    <col min="6" max="6" width="16.5703125" customWidth="1"/>
    <col min="7" max="8" width="0" hidden="1" customWidth="1"/>
    <col min="9" max="16384" width="9.140625" hidden="1"/>
  </cols>
  <sheetData>
    <row r="1" spans="1:8" ht="26.25" x14ac:dyDescent="0.25">
      <c r="A1" s="268" t="s">
        <v>577</v>
      </c>
      <c r="B1" s="269"/>
      <c r="C1" s="269"/>
      <c r="D1" s="269"/>
      <c r="E1" s="269"/>
      <c r="F1" s="270"/>
      <c r="G1" s="97"/>
      <c r="H1" s="97"/>
    </row>
    <row r="2" spans="1:8" x14ac:dyDescent="0.25">
      <c r="A2" s="278" t="s">
        <v>578</v>
      </c>
      <c r="B2" s="279"/>
      <c r="C2" s="279"/>
      <c r="D2" s="279"/>
      <c r="E2" s="279"/>
      <c r="F2" s="280"/>
      <c r="G2" s="97"/>
      <c r="H2" s="97"/>
    </row>
    <row r="3" spans="1:8" x14ac:dyDescent="0.25">
      <c r="A3" s="120"/>
      <c r="B3" s="120"/>
      <c r="C3" s="120"/>
      <c r="D3" s="120"/>
      <c r="E3" s="120"/>
      <c r="F3" s="120"/>
      <c r="G3" s="97"/>
      <c r="H3" s="97"/>
    </row>
    <row r="4" spans="1:8" ht="15.75" x14ac:dyDescent="0.25">
      <c r="A4" s="281" t="str">
        <f>CONCATENATE(Supply_Details!A3,Supply_Details!A4:B4)</f>
        <v>Local Authority:</v>
      </c>
      <c r="B4" s="281"/>
      <c r="C4" s="281"/>
      <c r="D4" s="281" t="str">
        <f>CONCATENATE(Supply_Details!C3:D3," ",Supply_Details!C4:D4)</f>
        <v xml:space="preserve">Supply Reference:  </v>
      </c>
      <c r="E4" s="281"/>
      <c r="F4" s="281"/>
      <c r="G4" s="97"/>
      <c r="H4" s="97"/>
    </row>
    <row r="5" spans="1:8" ht="15.75" x14ac:dyDescent="0.25">
      <c r="A5" s="282" t="str">
        <f>CONCATENATE(Supply_Details!E3,Supply_Details!E4)</f>
        <v>Supply Name &amp; Address:</v>
      </c>
      <c r="B5" s="283"/>
      <c r="C5" s="284"/>
      <c r="D5" s="288"/>
      <c r="E5" s="288"/>
      <c r="F5" s="289"/>
      <c r="G5" s="97"/>
      <c r="H5" s="97"/>
    </row>
    <row r="6" spans="1:8" ht="15.75" x14ac:dyDescent="0.25">
      <c r="A6" s="285"/>
      <c r="B6" s="286"/>
      <c r="C6" s="287"/>
      <c r="D6" s="290" t="str">
        <f>CONCATENATE('Controls_&amp;_Actions'!A4," ",'Controls_&amp;_Actions'!B4)</f>
        <v>Assessor: Name &amp; Position</v>
      </c>
      <c r="E6" s="290"/>
      <c r="F6" s="290"/>
      <c r="G6" s="97"/>
      <c r="H6" s="97"/>
    </row>
    <row r="7" spans="1:8" ht="68.25" customHeight="1" x14ac:dyDescent="0.25">
      <c r="A7" s="273" t="s">
        <v>579</v>
      </c>
      <c r="B7" s="274"/>
      <c r="C7" s="275"/>
      <c r="D7" s="276"/>
      <c r="E7" s="276"/>
      <c r="F7" s="277"/>
      <c r="G7" s="97"/>
      <c r="H7" s="97"/>
    </row>
    <row r="8" spans="1:8" x14ac:dyDescent="0.25">
      <c r="A8" s="291" t="s">
        <v>580</v>
      </c>
      <c r="B8" s="292"/>
      <c r="C8" s="293">
        <f>'Controls_&amp;_Actions'!C10:D10</f>
        <v>0</v>
      </c>
      <c r="D8" s="294"/>
      <c r="E8" s="294"/>
      <c r="F8" s="295"/>
      <c r="G8" s="97"/>
      <c r="H8" s="97"/>
    </row>
    <row r="9" spans="1:8" x14ac:dyDescent="0.25">
      <c r="A9" s="121">
        <f>Supply_Details!B8</f>
        <v>0</v>
      </c>
      <c r="B9" s="124" t="s">
        <v>589</v>
      </c>
      <c r="C9" s="122">
        <f>Supply_Details!E6</f>
        <v>0</v>
      </c>
      <c r="D9" s="120"/>
      <c r="E9" s="121"/>
      <c r="F9" s="121"/>
      <c r="G9" s="97"/>
      <c r="H9" s="97"/>
    </row>
    <row r="10" spans="1:8" x14ac:dyDescent="0.25">
      <c r="A10" s="296" t="s">
        <v>581</v>
      </c>
      <c r="B10" s="296"/>
      <c r="C10" s="296"/>
      <c r="D10" s="296"/>
      <c r="E10" s="296"/>
      <c r="F10" s="296"/>
      <c r="G10" s="97"/>
      <c r="H10" s="97"/>
    </row>
    <row r="11" spans="1:8" ht="45" x14ac:dyDescent="0.25">
      <c r="A11" s="123" t="s">
        <v>582</v>
      </c>
      <c r="B11" s="123" t="s">
        <v>583</v>
      </c>
      <c r="C11" s="297" t="s">
        <v>584</v>
      </c>
      <c r="D11" s="297"/>
      <c r="E11" s="123" t="s">
        <v>585</v>
      </c>
      <c r="F11" s="123" t="s">
        <v>586</v>
      </c>
      <c r="G11" s="97"/>
      <c r="H11" s="97"/>
    </row>
    <row r="12" spans="1:8" ht="60" customHeight="1" x14ac:dyDescent="0.25">
      <c r="A12" s="104" t="str">
        <f>'Controls_&amp;_Actions'!B16</f>
        <v>Enter Description</v>
      </c>
      <c r="B12" s="100" t="str">
        <f>CONCATENATE('Controls_&amp;_Actions'!A14,", ",'Controls_&amp;_Actions'!A15)</f>
        <v>Main Risk, Associated risks</v>
      </c>
      <c r="C12" s="271" t="str">
        <f>'Controls_&amp;_Actions'!B18</f>
        <v>Description of the actions required to mitigate the risks</v>
      </c>
      <c r="D12" s="272"/>
      <c r="E12" s="100" t="str">
        <f>'Controls_&amp;_Actions'!D20</f>
        <v>Enter name or initials</v>
      </c>
      <c r="F12" s="101">
        <f>'Controls_&amp;_Actions'!B20</f>
        <v>0</v>
      </c>
      <c r="G12" s="99"/>
      <c r="H12" s="99"/>
    </row>
    <row r="13" spans="1:8" ht="60" customHeight="1" x14ac:dyDescent="0.25">
      <c r="A13" s="100" t="str">
        <f>'Controls_&amp;_Actions'!B26</f>
        <v>Enter Description</v>
      </c>
      <c r="B13" s="139" t="str">
        <f>CONCATENATE('Controls_&amp;_Actions'!A24,", ",'Controls_&amp;_Actions'!A25)</f>
        <v>Main Risk, Associated risks</v>
      </c>
      <c r="C13" s="271" t="str">
        <f>'Controls_&amp;_Actions'!B28</f>
        <v>Description of the actions required to mitigate the risks</v>
      </c>
      <c r="D13" s="272"/>
      <c r="E13" s="139" t="str">
        <f>'Controls_&amp;_Actions'!D30</f>
        <v>Enter name or initials</v>
      </c>
      <c r="F13" s="140">
        <f>'Controls_&amp;_Actions'!B30</f>
        <v>0</v>
      </c>
      <c r="G13" s="98"/>
      <c r="H13" s="98"/>
    </row>
    <row r="14" spans="1:8" ht="60" customHeight="1" x14ac:dyDescent="0.25">
      <c r="A14" s="100" t="str">
        <f>'Controls_&amp;_Actions'!B36</f>
        <v>Enter Description</v>
      </c>
      <c r="B14" s="139" t="str">
        <f>CONCATENATE('Controls_&amp;_Actions'!A34,", ",'Controls_&amp;_Actions'!A35)</f>
        <v>Main Risk, Associated risks</v>
      </c>
      <c r="C14" s="271" t="str">
        <f>'Controls_&amp;_Actions'!B38</f>
        <v>Description of the actions required to mitigate the risks</v>
      </c>
      <c r="D14" s="272"/>
      <c r="E14" s="139" t="str">
        <f>'Controls_&amp;_Actions'!D40</f>
        <v>Enter name or initials</v>
      </c>
      <c r="F14" s="140">
        <f>'Controls_&amp;_Actions'!B40</f>
        <v>0</v>
      </c>
      <c r="G14" s="98"/>
      <c r="H14" s="98"/>
    </row>
    <row r="15" spans="1:8" ht="60" customHeight="1" x14ac:dyDescent="0.25">
      <c r="A15" s="100" t="str">
        <f>'Controls_&amp;_Actions'!B46</f>
        <v>Enter Description</v>
      </c>
      <c r="B15" s="139" t="str">
        <f>CONCATENATE('Controls_&amp;_Actions'!A44,", ",'Controls_&amp;_Actions'!A45)</f>
        <v>Main Risk, Associated risks</v>
      </c>
      <c r="C15" s="271" t="str">
        <f>'Controls_&amp;_Actions'!B48</f>
        <v>Description of the actions required to mitigate the risks</v>
      </c>
      <c r="D15" s="272"/>
      <c r="E15" s="139" t="str">
        <f>'Controls_&amp;_Actions'!D50</f>
        <v>Enter name or initials</v>
      </c>
      <c r="F15" s="140">
        <f>'Controls_&amp;_Actions'!B50</f>
        <v>0</v>
      </c>
      <c r="G15" s="98"/>
      <c r="H15" s="98"/>
    </row>
    <row r="16" spans="1:8" ht="60" hidden="1" customHeight="1" x14ac:dyDescent="0.25">
      <c r="A16" s="100"/>
      <c r="B16" s="100"/>
      <c r="C16" s="271"/>
      <c r="D16" s="272"/>
      <c r="E16" s="100"/>
      <c r="F16" s="101"/>
      <c r="G16" s="98"/>
      <c r="H16" s="98"/>
    </row>
    <row r="17" spans="1:8" ht="60" hidden="1" customHeight="1" x14ac:dyDescent="0.25">
      <c r="A17" s="100"/>
      <c r="B17" s="100"/>
      <c r="C17" s="271"/>
      <c r="D17" s="272"/>
      <c r="E17" s="100"/>
      <c r="F17" s="101"/>
      <c r="G17" s="98"/>
      <c r="H17" s="98"/>
    </row>
    <row r="18" spans="1:8" ht="60" hidden="1" customHeight="1" x14ac:dyDescent="0.25">
      <c r="A18" s="100"/>
      <c r="B18" s="100"/>
      <c r="C18" s="271"/>
      <c r="D18" s="272"/>
      <c r="E18" s="100"/>
      <c r="F18" s="101"/>
      <c r="G18" s="98"/>
      <c r="H18" s="98"/>
    </row>
    <row r="19" spans="1:8" ht="60" hidden="1" customHeight="1" x14ac:dyDescent="0.25">
      <c r="A19" s="100"/>
      <c r="B19" s="100"/>
      <c r="C19" s="271"/>
      <c r="D19" s="272"/>
      <c r="E19" s="100"/>
      <c r="F19" s="101"/>
      <c r="G19" s="98"/>
      <c r="H19" s="98"/>
    </row>
    <row r="20" spans="1:8" ht="60" hidden="1" customHeight="1" x14ac:dyDescent="0.25">
      <c r="A20" s="100"/>
      <c r="B20" s="100"/>
      <c r="C20" s="271"/>
      <c r="D20" s="272"/>
      <c r="E20" s="100"/>
      <c r="F20" s="101"/>
      <c r="G20" s="98"/>
      <c r="H20" s="98"/>
    </row>
    <row r="21" spans="1:8" ht="45" hidden="1" customHeight="1" x14ac:dyDescent="0.25">
      <c r="A21" s="100"/>
      <c r="B21" s="100"/>
      <c r="C21" s="271"/>
      <c r="D21" s="272"/>
      <c r="E21" s="100"/>
      <c r="F21" s="101"/>
      <c r="G21" s="98"/>
      <c r="H21" s="98"/>
    </row>
  </sheetData>
  <sheetProtection algorithmName="SHA-512" hashValue="x9IPnqGqPcyvzuTzHPXgjj4GMmtFfBmkSZXYW0eofSLptW5JpUaQfjpQAukGR4tFcPnZRzEWRNXX15hZkUjnrA==" saltValue="PuOLpgt2dnFoSy8RqSwXLw==" spinCount="100000" sheet="1" objects="1" scenarios="1" formatRows="0"/>
  <mergeCells count="23">
    <mergeCell ref="C21:D21"/>
    <mergeCell ref="C16:D16"/>
    <mergeCell ref="C17:D17"/>
    <mergeCell ref="C18:D18"/>
    <mergeCell ref="A8:B8"/>
    <mergeCell ref="C8:F8"/>
    <mergeCell ref="A10:F10"/>
    <mergeCell ref="C11:D11"/>
    <mergeCell ref="C19:D19"/>
    <mergeCell ref="C20:D20"/>
    <mergeCell ref="A1:F1"/>
    <mergeCell ref="C12:D12"/>
    <mergeCell ref="C13:D13"/>
    <mergeCell ref="C14:D14"/>
    <mergeCell ref="C15:D15"/>
    <mergeCell ref="A7:B7"/>
    <mergeCell ref="C7:F7"/>
    <mergeCell ref="A2:F2"/>
    <mergeCell ref="A4:C4"/>
    <mergeCell ref="D4:F4"/>
    <mergeCell ref="A5:C6"/>
    <mergeCell ref="D5:F5"/>
    <mergeCell ref="D6:F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0"/>
  <sheetViews>
    <sheetView workbookViewId="0">
      <pane xSplit="1" ySplit="1" topLeftCell="B2" activePane="bottomRight" state="frozen"/>
      <selection pane="topRight" activeCell="B1" sqref="B1"/>
      <selection pane="bottomLeft" activeCell="A2" sqref="A2"/>
      <selection pane="bottomRight" activeCell="L4" sqref="L4"/>
    </sheetView>
  </sheetViews>
  <sheetFormatPr defaultRowHeight="15" x14ac:dyDescent="0.25"/>
  <cols>
    <col min="1" max="1" width="9.140625" style="6" customWidth="1"/>
    <col min="2" max="2" width="3.28515625" style="3" customWidth="1"/>
    <col min="3" max="3" width="13.5703125" style="3" bestFit="1" customWidth="1"/>
    <col min="4" max="4" width="8.140625" style="3" bestFit="1" customWidth="1"/>
    <col min="5" max="5" width="2" style="3" bestFit="1" customWidth="1"/>
    <col min="6" max="7" width="21.28515625" style="21" customWidth="1"/>
    <col min="8" max="8" width="63.5703125" style="22" customWidth="1"/>
    <col min="9" max="10" width="11" style="22" customWidth="1"/>
    <col min="11" max="14" width="9.140625" style="3"/>
    <col min="15" max="15" width="54.5703125" style="3" customWidth="1"/>
    <col min="16" max="16" width="9.140625" style="3"/>
    <col min="17" max="17" width="24.28515625" style="153" customWidth="1"/>
    <col min="18" max="18" width="6" style="153" customWidth="1"/>
    <col min="19" max="16384" width="9.140625" style="3"/>
  </cols>
  <sheetData>
    <row r="1" spans="1:19" s="4" customFormat="1" x14ac:dyDescent="0.25">
      <c r="A1" s="16" t="s">
        <v>22</v>
      </c>
      <c r="B1" s="16"/>
      <c r="C1" s="16" t="s">
        <v>53</v>
      </c>
      <c r="D1" s="16" t="s">
        <v>51</v>
      </c>
      <c r="E1" s="17"/>
      <c r="F1" s="20" t="s">
        <v>23</v>
      </c>
      <c r="G1" s="20"/>
      <c r="H1" s="18" t="s">
        <v>60</v>
      </c>
      <c r="I1" s="18" t="s">
        <v>26</v>
      </c>
      <c r="J1" s="18" t="s">
        <v>631</v>
      </c>
      <c r="K1" s="17"/>
      <c r="L1" s="17"/>
      <c r="M1" s="17"/>
      <c r="N1" s="17"/>
      <c r="O1" s="17" t="s">
        <v>545</v>
      </c>
      <c r="P1" s="17"/>
      <c r="Q1" s="152" t="s">
        <v>493</v>
      </c>
      <c r="R1" s="152"/>
      <c r="S1" s="4" t="s">
        <v>602</v>
      </c>
    </row>
    <row r="2" spans="1:19" x14ac:dyDescent="0.25">
      <c r="A2" s="49" t="s">
        <v>530</v>
      </c>
      <c r="B2" s="49"/>
      <c r="C2" s="49" t="s">
        <v>41</v>
      </c>
      <c r="D2" s="49"/>
      <c r="F2" s="21" t="s">
        <v>531</v>
      </c>
      <c r="G2" s="21" t="str">
        <f>Risk_Assessment!I8</f>
        <v>TBC</v>
      </c>
      <c r="H2" s="50" t="s">
        <v>542</v>
      </c>
      <c r="I2" s="50" t="str">
        <f>Risk_Assessment!M8</f>
        <v>TBC</v>
      </c>
      <c r="J2" s="50" t="str">
        <f>IF(G2=C2,"Risk present","No risk")</f>
        <v>No risk</v>
      </c>
      <c r="Q2" s="153" t="s">
        <v>504</v>
      </c>
      <c r="S2" s="154" t="s">
        <v>494</v>
      </c>
    </row>
    <row r="3" spans="1:19" x14ac:dyDescent="0.25">
      <c r="A3" s="3" t="s">
        <v>28</v>
      </c>
      <c r="C3" s="49" t="s">
        <v>40</v>
      </c>
      <c r="D3" s="3">
        <v>5</v>
      </c>
      <c r="F3" s="21" t="s">
        <v>29</v>
      </c>
      <c r="G3" s="21" t="str">
        <f>Risk_Assessment!I9</f>
        <v>TBC</v>
      </c>
      <c r="H3" s="50" t="s">
        <v>61</v>
      </c>
      <c r="I3" s="50" t="s">
        <v>42</v>
      </c>
      <c r="J3" s="50" t="str">
        <f t="shared" ref="J3:J15" si="0">IF(G3=C3,"Risk present","No risk")</f>
        <v>No risk</v>
      </c>
      <c r="O3" s="64" t="s">
        <v>70</v>
      </c>
      <c r="Q3" s="155" t="s">
        <v>434</v>
      </c>
      <c r="R3" s="155"/>
      <c r="S3" s="37" t="s">
        <v>603</v>
      </c>
    </row>
    <row r="4" spans="1:19" x14ac:dyDescent="0.25">
      <c r="A4" s="3" t="s">
        <v>30</v>
      </c>
      <c r="C4" s="49" t="s">
        <v>40</v>
      </c>
      <c r="D4" s="3">
        <v>5</v>
      </c>
      <c r="F4" s="21" t="s">
        <v>31</v>
      </c>
      <c r="G4" s="21" t="str">
        <f>Risk_Assessment!I10</f>
        <v>TBC</v>
      </c>
      <c r="H4" s="50" t="s">
        <v>62</v>
      </c>
      <c r="I4" s="50" t="s">
        <v>42</v>
      </c>
      <c r="J4" s="50" t="str">
        <f t="shared" si="0"/>
        <v>No risk</v>
      </c>
      <c r="O4" s="64" t="s">
        <v>71</v>
      </c>
      <c r="Q4" s="155" t="s">
        <v>435</v>
      </c>
      <c r="R4" s="155"/>
      <c r="S4" s="37" t="s">
        <v>604</v>
      </c>
    </row>
    <row r="5" spans="1:19" x14ac:dyDescent="0.25">
      <c r="A5" s="3" t="s">
        <v>32</v>
      </c>
      <c r="C5" s="49" t="s">
        <v>41</v>
      </c>
      <c r="D5" s="3">
        <v>5</v>
      </c>
      <c r="F5" s="21" t="s">
        <v>33</v>
      </c>
      <c r="G5" s="21" t="str">
        <f>Risk_Assessment!I11</f>
        <v>TBC</v>
      </c>
      <c r="H5" s="50" t="s">
        <v>63</v>
      </c>
      <c r="I5" s="50" t="s">
        <v>42</v>
      </c>
      <c r="J5" s="50" t="str">
        <f t="shared" si="0"/>
        <v>No risk</v>
      </c>
      <c r="O5" s="64" t="s">
        <v>72</v>
      </c>
      <c r="Q5" s="155" t="s">
        <v>436</v>
      </c>
      <c r="R5" s="155"/>
      <c r="S5" s="37" t="s">
        <v>605</v>
      </c>
    </row>
    <row r="6" spans="1:19" x14ac:dyDescent="0.25">
      <c r="A6" s="3" t="s">
        <v>34</v>
      </c>
      <c r="C6" s="49" t="s">
        <v>40</v>
      </c>
      <c r="D6" s="3">
        <v>5</v>
      </c>
      <c r="F6" s="21" t="s">
        <v>35</v>
      </c>
      <c r="G6" s="21" t="str">
        <f>Risk_Assessment!I12</f>
        <v>TBC</v>
      </c>
      <c r="H6" s="50" t="s">
        <v>64</v>
      </c>
      <c r="I6" s="50" t="s">
        <v>42</v>
      </c>
      <c r="J6" s="50" t="str">
        <f t="shared" si="0"/>
        <v>No risk</v>
      </c>
      <c r="O6" s="64" t="s">
        <v>73</v>
      </c>
      <c r="Q6" s="155" t="s">
        <v>437</v>
      </c>
      <c r="R6" s="155"/>
      <c r="S6" s="34" t="s">
        <v>606</v>
      </c>
    </row>
    <row r="7" spans="1:19" x14ac:dyDescent="0.25">
      <c r="A7" s="3" t="s">
        <v>36</v>
      </c>
      <c r="C7" s="49" t="s">
        <v>41</v>
      </c>
      <c r="D7" s="3">
        <v>5</v>
      </c>
      <c r="F7" s="21" t="s">
        <v>37</v>
      </c>
      <c r="G7" s="21" t="str">
        <f>Risk_Assessment!I13</f>
        <v>TBC</v>
      </c>
      <c r="H7" s="50" t="s">
        <v>65</v>
      </c>
      <c r="I7" s="50" t="s">
        <v>42</v>
      </c>
      <c r="J7" s="50" t="str">
        <f t="shared" si="0"/>
        <v>No risk</v>
      </c>
      <c r="O7" s="64" t="s">
        <v>74</v>
      </c>
      <c r="Q7" s="155" t="s">
        <v>438</v>
      </c>
      <c r="R7" s="155"/>
      <c r="S7" s="35" t="s">
        <v>607</v>
      </c>
    </row>
    <row r="8" spans="1:19" x14ac:dyDescent="0.25">
      <c r="A8" s="3" t="s">
        <v>38</v>
      </c>
      <c r="C8" s="49" t="s">
        <v>40</v>
      </c>
      <c r="D8" s="3">
        <v>5</v>
      </c>
      <c r="F8" s="21" t="s">
        <v>39</v>
      </c>
      <c r="G8" s="21" t="str">
        <f>Risk_Assessment!I14</f>
        <v>TBC</v>
      </c>
      <c r="H8" s="50" t="s">
        <v>66</v>
      </c>
      <c r="I8" s="50" t="s">
        <v>42</v>
      </c>
      <c r="J8" s="50" t="str">
        <f t="shared" si="0"/>
        <v>No risk</v>
      </c>
      <c r="K8" s="17" t="s">
        <v>420</v>
      </c>
      <c r="L8" s="25"/>
      <c r="M8" s="25"/>
      <c r="O8" s="64" t="s">
        <v>75</v>
      </c>
      <c r="Q8" s="156" t="s">
        <v>439</v>
      </c>
      <c r="R8" s="156"/>
      <c r="S8" s="35" t="s">
        <v>608</v>
      </c>
    </row>
    <row r="9" spans="1:19" x14ac:dyDescent="0.25">
      <c r="A9" s="3" t="s">
        <v>553</v>
      </c>
      <c r="C9" s="3" t="s">
        <v>40</v>
      </c>
      <c r="D9" s="3">
        <v>5</v>
      </c>
      <c r="F9" s="21" t="s">
        <v>560</v>
      </c>
      <c r="G9" s="21" t="str">
        <f>Risk_Assessment!I15</f>
        <v>TBC</v>
      </c>
      <c r="H9" s="50" t="s">
        <v>561</v>
      </c>
      <c r="I9" s="50" t="s">
        <v>42</v>
      </c>
      <c r="J9" s="50" t="str">
        <f t="shared" si="0"/>
        <v>No risk</v>
      </c>
      <c r="K9" s="33" t="s">
        <v>4</v>
      </c>
      <c r="O9" s="64" t="s">
        <v>76</v>
      </c>
      <c r="Q9" s="153" t="s">
        <v>440</v>
      </c>
      <c r="S9" s="37" t="s">
        <v>609</v>
      </c>
    </row>
    <row r="10" spans="1:19" x14ac:dyDescent="0.25">
      <c r="A10" s="3" t="s">
        <v>554</v>
      </c>
      <c r="C10" s="3" t="s">
        <v>40</v>
      </c>
      <c r="D10" s="3">
        <v>5</v>
      </c>
      <c r="F10" s="21" t="s">
        <v>562</v>
      </c>
      <c r="G10" s="21" t="str">
        <f>Risk_Assessment!I16</f>
        <v>TBC</v>
      </c>
      <c r="H10" s="50" t="s">
        <v>563</v>
      </c>
      <c r="I10" s="50" t="s">
        <v>42</v>
      </c>
      <c r="J10" s="50" t="str">
        <f t="shared" si="0"/>
        <v>No risk</v>
      </c>
      <c r="K10" s="33" t="s">
        <v>5</v>
      </c>
      <c r="O10" s="64" t="s">
        <v>77</v>
      </c>
      <c r="Q10" s="153" t="s">
        <v>441</v>
      </c>
      <c r="S10" s="37" t="s">
        <v>610</v>
      </c>
    </row>
    <row r="11" spans="1:19" x14ac:dyDescent="0.25">
      <c r="A11" s="3" t="s">
        <v>555</v>
      </c>
      <c r="C11" s="3" t="s">
        <v>40</v>
      </c>
      <c r="D11" s="3">
        <v>5</v>
      </c>
      <c r="F11" s="21" t="s">
        <v>564</v>
      </c>
      <c r="G11" s="21" t="str">
        <f>Risk_Assessment!I17</f>
        <v>TBC</v>
      </c>
      <c r="H11" s="50" t="s">
        <v>565</v>
      </c>
      <c r="I11" s="50" t="s">
        <v>42</v>
      </c>
      <c r="J11" s="50" t="str">
        <f t="shared" si="0"/>
        <v>No risk</v>
      </c>
      <c r="K11" s="33" t="s">
        <v>6</v>
      </c>
      <c r="O11" s="64" t="s">
        <v>78</v>
      </c>
      <c r="Q11" s="155" t="s">
        <v>442</v>
      </c>
      <c r="R11" s="155"/>
      <c r="S11" s="37" t="s">
        <v>611</v>
      </c>
    </row>
    <row r="12" spans="1:19" x14ac:dyDescent="0.25">
      <c r="A12" s="3" t="s">
        <v>556</v>
      </c>
      <c r="C12" s="3" t="s">
        <v>40</v>
      </c>
      <c r="D12" s="3">
        <v>5</v>
      </c>
      <c r="F12" s="21" t="s">
        <v>566</v>
      </c>
      <c r="G12" s="21" t="str">
        <f>Risk_Assessment!I18</f>
        <v>TBC</v>
      </c>
      <c r="H12" s="50" t="s">
        <v>567</v>
      </c>
      <c r="I12" s="50" t="s">
        <v>42</v>
      </c>
      <c r="J12" s="50" t="str">
        <f t="shared" si="0"/>
        <v>No risk</v>
      </c>
      <c r="K12" s="33" t="s">
        <v>7</v>
      </c>
      <c r="O12" s="64" t="s">
        <v>79</v>
      </c>
      <c r="Q12" s="155" t="s">
        <v>443</v>
      </c>
      <c r="R12" s="155"/>
      <c r="S12" s="37" t="s">
        <v>612</v>
      </c>
    </row>
    <row r="13" spans="1:19" x14ac:dyDescent="0.25">
      <c r="A13" s="3" t="s">
        <v>557</v>
      </c>
      <c r="C13" s="3" t="s">
        <v>40</v>
      </c>
      <c r="D13" s="3">
        <v>5</v>
      </c>
      <c r="F13" s="21" t="s">
        <v>568</v>
      </c>
      <c r="G13" s="21" t="str">
        <f>Risk_Assessment!I19</f>
        <v>TBC</v>
      </c>
      <c r="H13" s="50" t="s">
        <v>569</v>
      </c>
      <c r="I13" s="50" t="s">
        <v>42</v>
      </c>
      <c r="J13" s="50" t="str">
        <f t="shared" si="0"/>
        <v>No risk</v>
      </c>
      <c r="K13" s="33" t="s">
        <v>8</v>
      </c>
      <c r="O13" s="64" t="s">
        <v>80</v>
      </c>
      <c r="Q13" s="155" t="s">
        <v>444</v>
      </c>
      <c r="R13" s="155"/>
      <c r="S13" s="34" t="s">
        <v>613</v>
      </c>
    </row>
    <row r="14" spans="1:19" x14ac:dyDescent="0.25">
      <c r="A14" s="3" t="s">
        <v>558</v>
      </c>
      <c r="C14" s="3" t="s">
        <v>40</v>
      </c>
      <c r="D14" s="3">
        <v>5</v>
      </c>
      <c r="F14" s="21" t="s">
        <v>570</v>
      </c>
      <c r="G14" s="21" t="str">
        <f>Risk_Assessment!I20</f>
        <v>TBC</v>
      </c>
      <c r="H14" s="50" t="s">
        <v>571</v>
      </c>
      <c r="I14" s="50" t="s">
        <v>42</v>
      </c>
      <c r="J14" s="50" t="str">
        <f t="shared" si="0"/>
        <v>No risk</v>
      </c>
      <c r="K14" s="33" t="s">
        <v>9</v>
      </c>
      <c r="O14" s="64" t="s">
        <v>81</v>
      </c>
      <c r="Q14" s="155" t="s">
        <v>445</v>
      </c>
      <c r="R14" s="155"/>
      <c r="S14" s="34" t="s">
        <v>614</v>
      </c>
    </row>
    <row r="15" spans="1:19" x14ac:dyDescent="0.25">
      <c r="A15" s="3" t="s">
        <v>559</v>
      </c>
      <c r="C15" s="3" t="s">
        <v>41</v>
      </c>
      <c r="D15" s="3">
        <v>5</v>
      </c>
      <c r="F15" s="21" t="s">
        <v>572</v>
      </c>
      <c r="G15" s="21" t="str">
        <f>Risk_Assessment!I21</f>
        <v>TBC</v>
      </c>
      <c r="H15" s="50" t="s">
        <v>573</v>
      </c>
      <c r="I15" s="50" t="s">
        <v>42</v>
      </c>
      <c r="J15" s="50" t="str">
        <f t="shared" si="0"/>
        <v>No risk</v>
      </c>
      <c r="K15" s="33" t="s">
        <v>10</v>
      </c>
      <c r="O15" s="64" t="s">
        <v>82</v>
      </c>
      <c r="Q15" s="155" t="s">
        <v>446</v>
      </c>
      <c r="R15" s="155"/>
      <c r="S15" s="34" t="s">
        <v>615</v>
      </c>
    </row>
    <row r="16" spans="1:19" x14ac:dyDescent="0.25">
      <c r="A16" s="3" t="s">
        <v>574</v>
      </c>
      <c r="C16" s="3" t="s">
        <v>41</v>
      </c>
      <c r="G16" s="21" t="str">
        <f>Risk_Assessment!I22</f>
        <v>N/A</v>
      </c>
      <c r="H16" s="50"/>
      <c r="I16" s="50"/>
      <c r="J16" s="50"/>
      <c r="K16" s="33" t="s">
        <v>11</v>
      </c>
      <c r="O16" s="64" t="s">
        <v>83</v>
      </c>
      <c r="Q16" s="155" t="s">
        <v>447</v>
      </c>
      <c r="R16" s="155"/>
      <c r="S16" s="34" t="s">
        <v>616</v>
      </c>
    </row>
    <row r="17" spans="1:19" x14ac:dyDescent="0.25">
      <c r="A17" s="3" t="s">
        <v>575</v>
      </c>
      <c r="C17" s="3" t="s">
        <v>41</v>
      </c>
      <c r="F17" s="63"/>
      <c r="G17" s="21" t="str">
        <f>Risk_Assessment!I23</f>
        <v>N/A</v>
      </c>
      <c r="H17" s="50"/>
      <c r="I17" s="50"/>
      <c r="J17" s="50"/>
      <c r="O17" s="64" t="s">
        <v>84</v>
      </c>
      <c r="Q17" s="155" t="s">
        <v>448</v>
      </c>
      <c r="R17" s="155"/>
      <c r="S17" s="34" t="s">
        <v>617</v>
      </c>
    </row>
    <row r="18" spans="1:19" x14ac:dyDescent="0.25">
      <c r="A18" s="3" t="s">
        <v>576</v>
      </c>
      <c r="C18" s="3" t="s">
        <v>41</v>
      </c>
      <c r="G18" s="21" t="str">
        <f>Risk_Assessment!I24</f>
        <v>N/A</v>
      </c>
      <c r="H18" s="50"/>
      <c r="I18" s="50"/>
      <c r="J18" s="50"/>
      <c r="K18" s="4" t="s">
        <v>496</v>
      </c>
      <c r="O18" s="64" t="s">
        <v>85</v>
      </c>
      <c r="Q18" s="155" t="s">
        <v>618</v>
      </c>
      <c r="R18" s="155"/>
      <c r="S18" s="34" t="s">
        <v>619</v>
      </c>
    </row>
    <row r="19" spans="1:19" x14ac:dyDescent="0.25">
      <c r="H19" s="50"/>
      <c r="I19" s="50"/>
      <c r="J19" s="50"/>
      <c r="K19" s="3" t="s">
        <v>497</v>
      </c>
      <c r="O19" s="64" t="s">
        <v>86</v>
      </c>
      <c r="Q19" s="155" t="s">
        <v>449</v>
      </c>
      <c r="R19" s="155"/>
      <c r="S19" s="34" t="s">
        <v>620</v>
      </c>
    </row>
    <row r="20" spans="1:19" x14ac:dyDescent="0.25">
      <c r="H20" s="50"/>
      <c r="I20" s="50"/>
      <c r="J20" s="50"/>
      <c r="K20" s="3" t="s">
        <v>498</v>
      </c>
      <c r="O20" s="64" t="s">
        <v>87</v>
      </c>
      <c r="Q20" s="155" t="s">
        <v>450</v>
      </c>
      <c r="R20" s="155"/>
      <c r="S20" s="3" t="s">
        <v>621</v>
      </c>
    </row>
    <row r="21" spans="1:19" x14ac:dyDescent="0.25">
      <c r="H21" s="50"/>
      <c r="I21" s="50"/>
      <c r="J21" s="50"/>
      <c r="K21" s="3" t="s">
        <v>499</v>
      </c>
      <c r="O21" s="64" t="s">
        <v>88</v>
      </c>
      <c r="Q21" s="156" t="s">
        <v>451</v>
      </c>
      <c r="R21" s="156"/>
      <c r="S21" s="34" t="s">
        <v>622</v>
      </c>
    </row>
    <row r="22" spans="1:19" x14ac:dyDescent="0.25">
      <c r="H22" s="50"/>
      <c r="I22" s="50"/>
      <c r="J22" s="50"/>
      <c r="K22" s="3" t="s">
        <v>500</v>
      </c>
      <c r="O22" s="64" t="s">
        <v>89</v>
      </c>
      <c r="Q22" s="156" t="s">
        <v>452</v>
      </c>
      <c r="R22" s="156"/>
      <c r="S22" s="37" t="s">
        <v>623</v>
      </c>
    </row>
    <row r="23" spans="1:19" x14ac:dyDescent="0.25">
      <c r="H23" s="50"/>
      <c r="I23" s="50"/>
      <c r="J23" s="50"/>
      <c r="O23" s="64" t="s">
        <v>90</v>
      </c>
      <c r="Q23" s="156" t="s">
        <v>453</v>
      </c>
      <c r="R23" s="156"/>
      <c r="S23" s="37" t="s">
        <v>624</v>
      </c>
    </row>
    <row r="24" spans="1:19" x14ac:dyDescent="0.25">
      <c r="H24" s="50"/>
      <c r="I24" s="50"/>
      <c r="J24" s="50"/>
      <c r="O24" s="64" t="s">
        <v>91</v>
      </c>
      <c r="Q24" s="156" t="s">
        <v>454</v>
      </c>
      <c r="R24" s="156"/>
      <c r="S24" s="154"/>
    </row>
    <row r="25" spans="1:19" x14ac:dyDescent="0.25">
      <c r="H25" s="50"/>
      <c r="I25" s="50"/>
      <c r="J25" s="50"/>
      <c r="K25" s="4" t="s">
        <v>503</v>
      </c>
      <c r="O25" s="64" t="s">
        <v>92</v>
      </c>
      <c r="Q25" s="156" t="s">
        <v>455</v>
      </c>
      <c r="R25" s="156"/>
    </row>
    <row r="26" spans="1:19" x14ac:dyDescent="0.25">
      <c r="H26" s="50"/>
      <c r="I26" s="50"/>
      <c r="J26" s="50"/>
      <c r="O26" s="64" t="s">
        <v>93</v>
      </c>
      <c r="Q26" s="156" t="s">
        <v>456</v>
      </c>
      <c r="R26" s="156"/>
      <c r="S26" s="36"/>
    </row>
    <row r="27" spans="1:19" x14ac:dyDescent="0.25">
      <c r="H27" s="50"/>
      <c r="I27" s="50"/>
      <c r="J27" s="50"/>
      <c r="K27" s="3" t="str">
        <f>Risk_Assessment!Q10</f>
        <v>L</v>
      </c>
      <c r="L27" s="3" t="s">
        <v>428</v>
      </c>
      <c r="O27" s="64" t="s">
        <v>94</v>
      </c>
      <c r="Q27" s="156" t="s">
        <v>457</v>
      </c>
      <c r="R27" s="156"/>
      <c r="S27" s="34"/>
    </row>
    <row r="28" spans="1:19" x14ac:dyDescent="0.25">
      <c r="H28" s="50"/>
      <c r="I28" s="50"/>
      <c r="J28" s="50"/>
      <c r="K28" s="3" t="str">
        <f>Risk_Assessment!Q11</f>
        <v>M</v>
      </c>
      <c r="L28" s="3" t="s">
        <v>427</v>
      </c>
      <c r="O28" s="64" t="s">
        <v>95</v>
      </c>
      <c r="Q28" s="156" t="s">
        <v>458</v>
      </c>
      <c r="R28" s="156"/>
      <c r="S28" s="34"/>
    </row>
    <row r="29" spans="1:19" x14ac:dyDescent="0.25">
      <c r="H29" s="50"/>
      <c r="I29" s="50"/>
      <c r="J29" s="50"/>
      <c r="K29" s="3" t="str">
        <f>Risk_Assessment!Q12</f>
        <v>H</v>
      </c>
      <c r="L29" s="3" t="s">
        <v>425</v>
      </c>
      <c r="O29" s="64" t="s">
        <v>96</v>
      </c>
      <c r="Q29" s="156" t="s">
        <v>459</v>
      </c>
      <c r="R29" s="156"/>
      <c r="S29" s="37"/>
    </row>
    <row r="30" spans="1:19" x14ac:dyDescent="0.25">
      <c r="H30" s="50"/>
      <c r="I30" s="50"/>
      <c r="J30" s="50"/>
      <c r="K30" s="3" t="str">
        <f>Risk_Assessment!Q13</f>
        <v>VH</v>
      </c>
      <c r="L30" s="3" t="s">
        <v>426</v>
      </c>
      <c r="O30" s="64" t="s">
        <v>97</v>
      </c>
      <c r="Q30" s="156" t="s">
        <v>460</v>
      </c>
      <c r="R30" s="156"/>
      <c r="S30" s="37"/>
    </row>
    <row r="31" spans="1:19" x14ac:dyDescent="0.25">
      <c r="H31" s="50"/>
      <c r="I31" s="50"/>
      <c r="J31" s="50"/>
      <c r="O31" s="64" t="s">
        <v>98</v>
      </c>
      <c r="Q31" s="156" t="s">
        <v>461</v>
      </c>
      <c r="R31" s="156"/>
      <c r="S31" s="37"/>
    </row>
    <row r="32" spans="1:19" x14ac:dyDescent="0.25">
      <c r="H32" s="50"/>
      <c r="I32" s="50"/>
      <c r="J32" s="50"/>
      <c r="O32" s="64" t="s">
        <v>99</v>
      </c>
      <c r="Q32" s="156" t="s">
        <v>462</v>
      </c>
      <c r="R32" s="156"/>
    </row>
    <row r="33" spans="8:19" x14ac:dyDescent="0.25">
      <c r="H33" s="50"/>
      <c r="I33" s="50"/>
      <c r="J33" s="50"/>
      <c r="K33" s="4" t="s">
        <v>511</v>
      </c>
      <c r="O33" s="64" t="s">
        <v>100</v>
      </c>
      <c r="Q33" s="156" t="s">
        <v>463</v>
      </c>
      <c r="R33" s="156"/>
      <c r="S33" s="37"/>
    </row>
    <row r="34" spans="8:19" x14ac:dyDescent="0.25">
      <c r="H34" s="50"/>
      <c r="I34" s="50"/>
      <c r="J34" s="50"/>
      <c r="K34" s="3" t="s">
        <v>512</v>
      </c>
      <c r="O34" s="64" t="s">
        <v>101</v>
      </c>
      <c r="Q34" s="156" t="s">
        <v>464</v>
      </c>
      <c r="R34" s="156"/>
      <c r="S34" s="37"/>
    </row>
    <row r="35" spans="8:19" x14ac:dyDescent="0.25">
      <c r="H35" s="50"/>
      <c r="I35" s="50"/>
      <c r="J35" s="50"/>
      <c r="K35" s="3" t="s">
        <v>513</v>
      </c>
      <c r="O35" s="64" t="s">
        <v>102</v>
      </c>
      <c r="Q35" s="156" t="s">
        <v>465</v>
      </c>
      <c r="R35" s="156"/>
      <c r="S35" s="37"/>
    </row>
    <row r="36" spans="8:19" x14ac:dyDescent="0.25">
      <c r="H36" s="50"/>
      <c r="I36" s="50"/>
      <c r="J36" s="50"/>
      <c r="K36" s="3" t="s">
        <v>514</v>
      </c>
      <c r="O36" s="64" t="s">
        <v>103</v>
      </c>
      <c r="Q36" s="156" t="s">
        <v>466</v>
      </c>
      <c r="R36" s="156"/>
      <c r="S36" s="37"/>
    </row>
    <row r="37" spans="8:19" x14ac:dyDescent="0.25">
      <c r="H37" s="50"/>
      <c r="I37" s="50"/>
      <c r="J37" s="50"/>
      <c r="O37" s="64" t="s">
        <v>104</v>
      </c>
      <c r="Q37" s="155" t="s">
        <v>467</v>
      </c>
      <c r="R37" s="155"/>
      <c r="S37" s="37"/>
    </row>
    <row r="38" spans="8:19" x14ac:dyDescent="0.25">
      <c r="H38" s="50"/>
      <c r="I38" s="50"/>
      <c r="J38" s="50"/>
      <c r="O38" s="64" t="s">
        <v>105</v>
      </c>
      <c r="Q38" s="155" t="s">
        <v>468</v>
      </c>
      <c r="R38" s="155"/>
      <c r="S38" s="37"/>
    </row>
    <row r="39" spans="8:19" x14ac:dyDescent="0.25">
      <c r="H39" s="50"/>
      <c r="I39" s="50"/>
      <c r="J39" s="50"/>
      <c r="K39" s="4" t="s">
        <v>519</v>
      </c>
      <c r="O39" s="64" t="s">
        <v>106</v>
      </c>
      <c r="Q39" s="155" t="s">
        <v>469</v>
      </c>
      <c r="R39" s="155"/>
      <c r="S39" s="37"/>
    </row>
    <row r="40" spans="8:19" x14ac:dyDescent="0.25">
      <c r="H40" s="50"/>
      <c r="I40" s="50"/>
      <c r="J40" s="50"/>
      <c r="K40" s="3" t="s">
        <v>525</v>
      </c>
      <c r="O40" s="64" t="s">
        <v>107</v>
      </c>
      <c r="Q40" s="155" t="s">
        <v>470</v>
      </c>
      <c r="R40" s="155"/>
      <c r="S40" s="37"/>
    </row>
    <row r="41" spans="8:19" x14ac:dyDescent="0.25">
      <c r="H41" s="50"/>
      <c r="I41" s="50"/>
      <c r="J41" s="50"/>
      <c r="K41" s="3" t="s">
        <v>526</v>
      </c>
      <c r="O41" s="64" t="s">
        <v>108</v>
      </c>
      <c r="Q41" s="155" t="s">
        <v>471</v>
      </c>
      <c r="R41" s="155"/>
      <c r="S41" s="37"/>
    </row>
    <row r="42" spans="8:19" x14ac:dyDescent="0.25">
      <c r="H42" s="50"/>
      <c r="I42" s="50"/>
      <c r="J42" s="50"/>
      <c r="K42" s="3" t="s">
        <v>522</v>
      </c>
      <c r="O42" s="64" t="s">
        <v>109</v>
      </c>
      <c r="Q42" s="155" t="s">
        <v>472</v>
      </c>
      <c r="R42" s="155"/>
      <c r="S42" s="37"/>
    </row>
    <row r="43" spans="8:19" x14ac:dyDescent="0.25">
      <c r="H43" s="50"/>
      <c r="I43" s="50"/>
      <c r="J43" s="50"/>
      <c r="K43" s="3" t="s">
        <v>523</v>
      </c>
      <c r="O43" s="64" t="s">
        <v>110</v>
      </c>
      <c r="Q43" s="155" t="s">
        <v>473</v>
      </c>
      <c r="R43" s="155"/>
      <c r="S43" s="37"/>
    </row>
    <row r="44" spans="8:19" x14ac:dyDescent="0.25">
      <c r="H44" s="50"/>
      <c r="I44" s="50"/>
      <c r="J44" s="50"/>
      <c r="K44" s="3" t="s">
        <v>524</v>
      </c>
      <c r="O44" s="64" t="s">
        <v>111</v>
      </c>
      <c r="Q44" s="155" t="s">
        <v>474</v>
      </c>
      <c r="R44" s="155"/>
      <c r="S44" s="37"/>
    </row>
    <row r="45" spans="8:19" x14ac:dyDescent="0.25">
      <c r="H45" s="50"/>
      <c r="I45" s="50"/>
      <c r="J45" s="50"/>
      <c r="O45" s="64" t="s">
        <v>112</v>
      </c>
      <c r="Q45" s="155" t="s">
        <v>475</v>
      </c>
      <c r="R45" s="155"/>
      <c r="S45" s="34"/>
    </row>
    <row r="46" spans="8:19" x14ac:dyDescent="0.25">
      <c r="H46" s="50"/>
      <c r="I46" s="50"/>
      <c r="J46" s="50"/>
      <c r="O46" s="64" t="s">
        <v>113</v>
      </c>
      <c r="Q46" s="155" t="s">
        <v>476</v>
      </c>
      <c r="R46" s="155"/>
      <c r="S46" s="34"/>
    </row>
    <row r="47" spans="8:19" x14ac:dyDescent="0.25">
      <c r="H47" s="50"/>
      <c r="I47" s="50"/>
      <c r="J47" s="50"/>
      <c r="K47" s="4" t="s">
        <v>509</v>
      </c>
      <c r="O47" s="64" t="s">
        <v>114</v>
      </c>
      <c r="Q47" s="155" t="s">
        <v>477</v>
      </c>
      <c r="R47" s="155"/>
      <c r="S47" s="34"/>
    </row>
    <row r="48" spans="8:19" x14ac:dyDescent="0.25">
      <c r="H48" s="50"/>
      <c r="I48" s="50"/>
      <c r="J48" s="50"/>
      <c r="K48" s="3" t="s">
        <v>527</v>
      </c>
      <c r="O48" s="64" t="s">
        <v>115</v>
      </c>
      <c r="Q48" s="155" t="s">
        <v>478</v>
      </c>
      <c r="R48" s="155"/>
      <c r="S48" s="34"/>
    </row>
    <row r="49" spans="8:19" x14ac:dyDescent="0.25">
      <c r="H49" s="50"/>
      <c r="I49" s="50"/>
      <c r="J49" s="50"/>
      <c r="K49" s="3" t="s">
        <v>528</v>
      </c>
      <c r="O49" s="64" t="s">
        <v>116</v>
      </c>
      <c r="Q49" s="155" t="s">
        <v>479</v>
      </c>
      <c r="R49" s="155"/>
    </row>
    <row r="50" spans="8:19" x14ac:dyDescent="0.25">
      <c r="H50" s="50"/>
      <c r="I50" s="50"/>
      <c r="J50" s="50"/>
      <c r="K50" s="3" t="s">
        <v>529</v>
      </c>
      <c r="O50" s="64" t="s">
        <v>117</v>
      </c>
      <c r="Q50" s="155" t="s">
        <v>480</v>
      </c>
      <c r="R50" s="155"/>
      <c r="S50" s="34"/>
    </row>
    <row r="51" spans="8:19" x14ac:dyDescent="0.25">
      <c r="H51" s="50"/>
      <c r="I51" s="50"/>
      <c r="J51" s="50"/>
      <c r="K51" s="3" t="s">
        <v>524</v>
      </c>
      <c r="O51" s="64" t="s">
        <v>118</v>
      </c>
      <c r="Q51" s="155" t="s">
        <v>481</v>
      </c>
      <c r="R51" s="155"/>
      <c r="S51" s="34"/>
    </row>
    <row r="52" spans="8:19" x14ac:dyDescent="0.25">
      <c r="H52" s="50"/>
      <c r="I52" s="50"/>
      <c r="J52" s="50"/>
      <c r="O52" s="64" t="s">
        <v>119</v>
      </c>
      <c r="Q52" s="155" t="s">
        <v>482</v>
      </c>
      <c r="R52" s="155"/>
      <c r="S52" s="34"/>
    </row>
    <row r="53" spans="8:19" x14ac:dyDescent="0.25">
      <c r="H53" s="50"/>
      <c r="I53" s="50"/>
      <c r="J53" s="50"/>
      <c r="O53" s="64" t="s">
        <v>120</v>
      </c>
      <c r="Q53" s="155" t="s">
        <v>483</v>
      </c>
      <c r="R53" s="155"/>
      <c r="S53" s="34"/>
    </row>
    <row r="54" spans="8:19" x14ac:dyDescent="0.25">
      <c r="H54" s="50"/>
      <c r="I54" s="50"/>
      <c r="J54" s="50"/>
      <c r="K54" s="4" t="s">
        <v>419</v>
      </c>
      <c r="O54" s="64" t="s">
        <v>121</v>
      </c>
      <c r="Q54" s="156" t="s">
        <v>484</v>
      </c>
      <c r="R54" s="156"/>
      <c r="S54" s="34"/>
    </row>
    <row r="55" spans="8:19" x14ac:dyDescent="0.25">
      <c r="H55" s="50"/>
      <c r="I55" s="50"/>
      <c r="J55" s="50"/>
      <c r="O55" s="64" t="s">
        <v>122</v>
      </c>
      <c r="Q55" s="156" t="s">
        <v>485</v>
      </c>
      <c r="R55" s="156"/>
    </row>
    <row r="56" spans="8:19" x14ac:dyDescent="0.25">
      <c r="H56" s="50"/>
      <c r="I56" s="50"/>
      <c r="J56" s="50"/>
      <c r="K56" s="141" t="s">
        <v>2</v>
      </c>
      <c r="O56" s="64" t="s">
        <v>123</v>
      </c>
      <c r="Q56" s="156" t="s">
        <v>486</v>
      </c>
      <c r="R56" s="156"/>
    </row>
    <row r="57" spans="8:19" x14ac:dyDescent="0.25">
      <c r="H57" s="50"/>
      <c r="I57" s="50"/>
      <c r="J57" s="50"/>
      <c r="K57" s="141" t="s">
        <v>597</v>
      </c>
      <c r="O57" s="64" t="s">
        <v>124</v>
      </c>
      <c r="Q57" s="156" t="s">
        <v>487</v>
      </c>
      <c r="R57" s="156"/>
    </row>
    <row r="58" spans="8:19" x14ac:dyDescent="0.25">
      <c r="H58" s="50"/>
      <c r="I58" s="50"/>
      <c r="J58" s="50"/>
      <c r="K58" s="141" t="s">
        <v>598</v>
      </c>
      <c r="O58" s="64" t="s">
        <v>125</v>
      </c>
      <c r="Q58" s="156" t="s">
        <v>488</v>
      </c>
      <c r="R58" s="156"/>
    </row>
    <row r="59" spans="8:19" x14ac:dyDescent="0.25">
      <c r="H59" s="50"/>
      <c r="I59" s="50"/>
      <c r="J59" s="50"/>
      <c r="K59" s="141" t="s">
        <v>599</v>
      </c>
      <c r="O59" s="64" t="s">
        <v>126</v>
      </c>
      <c r="Q59" s="156" t="s">
        <v>489</v>
      </c>
      <c r="R59" s="156"/>
    </row>
    <row r="60" spans="8:19" x14ac:dyDescent="0.25">
      <c r="H60" s="50"/>
      <c r="I60" s="50"/>
      <c r="J60" s="50"/>
      <c r="K60" s="142" t="s">
        <v>600</v>
      </c>
      <c r="O60" s="64" t="s">
        <v>127</v>
      </c>
      <c r="Q60" s="156" t="s">
        <v>490</v>
      </c>
      <c r="R60" s="156"/>
    </row>
    <row r="61" spans="8:19" x14ac:dyDescent="0.25">
      <c r="H61" s="50"/>
      <c r="I61" s="50"/>
      <c r="J61" s="50"/>
      <c r="K61" s="142" t="s">
        <v>601</v>
      </c>
      <c r="O61" s="64" t="s">
        <v>128</v>
      </c>
      <c r="Q61" s="156" t="s">
        <v>491</v>
      </c>
      <c r="R61" s="156"/>
    </row>
    <row r="62" spans="8:19" x14ac:dyDescent="0.25">
      <c r="H62" s="50"/>
      <c r="I62" s="50"/>
      <c r="J62" s="50"/>
      <c r="O62" s="64" t="s">
        <v>129</v>
      </c>
      <c r="Q62" s="156" t="s">
        <v>492</v>
      </c>
      <c r="R62" s="156"/>
    </row>
    <row r="63" spans="8:19" x14ac:dyDescent="0.25">
      <c r="H63" s="50"/>
      <c r="I63" s="50"/>
      <c r="J63" s="50"/>
      <c r="O63" s="64" t="s">
        <v>130</v>
      </c>
      <c r="Q63" s="3"/>
    </row>
    <row r="64" spans="8:19" x14ac:dyDescent="0.25">
      <c r="H64" s="50"/>
      <c r="I64" s="50"/>
      <c r="J64" s="50"/>
      <c r="O64" s="64" t="s">
        <v>131</v>
      </c>
    </row>
    <row r="65" spans="8:18" x14ac:dyDescent="0.25">
      <c r="H65" s="50"/>
      <c r="I65" s="50"/>
      <c r="J65" s="50"/>
      <c r="O65" s="64" t="s">
        <v>132</v>
      </c>
    </row>
    <row r="66" spans="8:18" x14ac:dyDescent="0.25">
      <c r="H66" s="50"/>
      <c r="I66" s="50"/>
      <c r="J66" s="50"/>
      <c r="O66" s="64" t="s">
        <v>133</v>
      </c>
    </row>
    <row r="67" spans="8:18" x14ac:dyDescent="0.25">
      <c r="H67" s="50"/>
      <c r="I67" s="50"/>
      <c r="J67" s="50"/>
      <c r="O67" s="64" t="s">
        <v>134</v>
      </c>
    </row>
    <row r="68" spans="8:18" x14ac:dyDescent="0.25">
      <c r="H68" s="50"/>
      <c r="I68" s="50"/>
      <c r="J68" s="50"/>
      <c r="O68" s="64" t="s">
        <v>135</v>
      </c>
    </row>
    <row r="69" spans="8:18" x14ac:dyDescent="0.25">
      <c r="H69" s="50"/>
      <c r="I69" s="50"/>
      <c r="J69" s="50"/>
      <c r="O69" s="64" t="s">
        <v>136</v>
      </c>
      <c r="R69" s="157"/>
    </row>
    <row r="70" spans="8:18" x14ac:dyDescent="0.25">
      <c r="H70" s="50"/>
      <c r="I70" s="50"/>
      <c r="J70" s="50"/>
      <c r="O70" s="64" t="s">
        <v>137</v>
      </c>
      <c r="Q70" s="157"/>
    </row>
    <row r="71" spans="8:18" x14ac:dyDescent="0.25">
      <c r="H71" s="50"/>
      <c r="I71" s="50"/>
      <c r="J71" s="50"/>
      <c r="O71" s="64" t="s">
        <v>138</v>
      </c>
    </row>
    <row r="72" spans="8:18" x14ac:dyDescent="0.25">
      <c r="H72" s="50"/>
      <c r="I72" s="50"/>
      <c r="J72" s="50"/>
      <c r="O72" s="64" t="s">
        <v>139</v>
      </c>
    </row>
    <row r="73" spans="8:18" x14ac:dyDescent="0.25">
      <c r="H73" s="50"/>
      <c r="I73" s="50"/>
      <c r="J73" s="50"/>
      <c r="O73" s="64" t="s">
        <v>140</v>
      </c>
    </row>
    <row r="74" spans="8:18" x14ac:dyDescent="0.25">
      <c r="H74" s="50"/>
      <c r="I74" s="50"/>
      <c r="J74" s="50"/>
      <c r="O74" s="64" t="s">
        <v>141</v>
      </c>
    </row>
    <row r="75" spans="8:18" x14ac:dyDescent="0.25">
      <c r="H75" s="50"/>
      <c r="I75" s="50"/>
      <c r="J75" s="50"/>
      <c r="O75" s="64" t="s">
        <v>142</v>
      </c>
    </row>
    <row r="76" spans="8:18" x14ac:dyDescent="0.25">
      <c r="H76" s="50"/>
      <c r="I76" s="50"/>
      <c r="J76" s="50"/>
      <c r="O76" s="64" t="s">
        <v>143</v>
      </c>
    </row>
    <row r="77" spans="8:18" x14ac:dyDescent="0.25">
      <c r="H77" s="50"/>
      <c r="I77" s="50"/>
      <c r="J77" s="50"/>
      <c r="O77" s="64" t="s">
        <v>144</v>
      </c>
    </row>
    <row r="78" spans="8:18" x14ac:dyDescent="0.25">
      <c r="H78" s="50"/>
      <c r="I78" s="50"/>
      <c r="J78" s="50"/>
      <c r="O78" s="64" t="s">
        <v>145</v>
      </c>
    </row>
    <row r="79" spans="8:18" x14ac:dyDescent="0.25">
      <c r="H79" s="50"/>
      <c r="I79" s="50"/>
      <c r="J79" s="50"/>
      <c r="O79" s="64" t="s">
        <v>146</v>
      </c>
    </row>
    <row r="80" spans="8:18" x14ac:dyDescent="0.25">
      <c r="H80" s="50"/>
      <c r="I80" s="50"/>
      <c r="J80" s="50"/>
      <c r="O80" s="64" t="s">
        <v>147</v>
      </c>
    </row>
    <row r="81" spans="8:15" x14ac:dyDescent="0.25">
      <c r="H81" s="50"/>
      <c r="I81" s="50"/>
      <c r="J81" s="50"/>
      <c r="O81" s="64" t="s">
        <v>533</v>
      </c>
    </row>
    <row r="82" spans="8:15" x14ac:dyDescent="0.25">
      <c r="H82" s="50"/>
      <c r="I82" s="50"/>
      <c r="J82" s="50"/>
      <c r="O82" s="64" t="s">
        <v>148</v>
      </c>
    </row>
    <row r="83" spans="8:15" x14ac:dyDescent="0.25">
      <c r="H83" s="50"/>
      <c r="I83" s="50"/>
      <c r="J83" s="50"/>
      <c r="O83" s="64" t="s">
        <v>149</v>
      </c>
    </row>
    <row r="84" spans="8:15" x14ac:dyDescent="0.25">
      <c r="H84" s="50"/>
      <c r="I84" s="50"/>
      <c r="J84" s="50"/>
      <c r="O84" s="64" t="s">
        <v>150</v>
      </c>
    </row>
    <row r="85" spans="8:15" x14ac:dyDescent="0.25">
      <c r="H85" s="50"/>
      <c r="I85" s="50"/>
      <c r="J85" s="50"/>
      <c r="O85" s="64" t="s">
        <v>151</v>
      </c>
    </row>
    <row r="86" spans="8:15" x14ac:dyDescent="0.25">
      <c r="H86" s="50"/>
      <c r="I86" s="50"/>
      <c r="J86" s="50"/>
      <c r="O86" s="64" t="s">
        <v>152</v>
      </c>
    </row>
    <row r="87" spans="8:15" x14ac:dyDescent="0.25">
      <c r="H87" s="50"/>
      <c r="I87" s="50"/>
      <c r="J87" s="50"/>
      <c r="O87" s="64" t="s">
        <v>153</v>
      </c>
    </row>
    <row r="88" spans="8:15" x14ac:dyDescent="0.25">
      <c r="H88" s="50"/>
      <c r="I88" s="50"/>
      <c r="J88" s="50"/>
      <c r="O88" s="64" t="s">
        <v>154</v>
      </c>
    </row>
    <row r="89" spans="8:15" x14ac:dyDescent="0.25">
      <c r="H89" s="50"/>
      <c r="I89" s="50"/>
      <c r="J89" s="50"/>
      <c r="O89" s="64" t="s">
        <v>155</v>
      </c>
    </row>
    <row r="90" spans="8:15" x14ac:dyDescent="0.25">
      <c r="H90" s="50"/>
      <c r="I90" s="50"/>
      <c r="J90" s="50"/>
      <c r="O90" s="64" t="s">
        <v>156</v>
      </c>
    </row>
    <row r="91" spans="8:15" x14ac:dyDescent="0.25">
      <c r="H91" s="50"/>
      <c r="I91" s="50"/>
      <c r="J91" s="50"/>
      <c r="O91" s="64" t="s">
        <v>157</v>
      </c>
    </row>
    <row r="92" spans="8:15" x14ac:dyDescent="0.25">
      <c r="H92" s="50"/>
      <c r="I92" s="50"/>
      <c r="J92" s="50"/>
      <c r="O92" s="64" t="s">
        <v>158</v>
      </c>
    </row>
    <row r="93" spans="8:15" x14ac:dyDescent="0.25">
      <c r="H93" s="50"/>
      <c r="I93" s="50"/>
      <c r="J93" s="50"/>
      <c r="O93" s="64" t="s">
        <v>159</v>
      </c>
    </row>
    <row r="94" spans="8:15" x14ac:dyDescent="0.25">
      <c r="H94" s="50"/>
      <c r="I94" s="50"/>
      <c r="J94" s="50"/>
      <c r="O94" s="64" t="s">
        <v>160</v>
      </c>
    </row>
    <row r="95" spans="8:15" x14ac:dyDescent="0.25">
      <c r="H95" s="68"/>
      <c r="I95" s="50"/>
      <c r="J95" s="50"/>
      <c r="O95" s="64" t="s">
        <v>161</v>
      </c>
    </row>
    <row r="96" spans="8:15" x14ac:dyDescent="0.25">
      <c r="H96" s="50"/>
      <c r="I96" s="50"/>
      <c r="J96" s="50"/>
      <c r="O96" s="64" t="s">
        <v>162</v>
      </c>
    </row>
    <row r="97" spans="8:15" x14ac:dyDescent="0.25">
      <c r="H97" s="50"/>
      <c r="I97" s="50"/>
      <c r="J97" s="50"/>
      <c r="O97" s="64" t="s">
        <v>163</v>
      </c>
    </row>
    <row r="98" spans="8:15" x14ac:dyDescent="0.25">
      <c r="H98" s="50"/>
      <c r="I98" s="50"/>
      <c r="J98" s="50"/>
      <c r="O98" s="64" t="s">
        <v>164</v>
      </c>
    </row>
    <row r="99" spans="8:15" x14ac:dyDescent="0.25">
      <c r="O99" s="64" t="s">
        <v>165</v>
      </c>
    </row>
    <row r="100" spans="8:15" x14ac:dyDescent="0.25">
      <c r="O100" s="64" t="s">
        <v>166</v>
      </c>
    </row>
    <row r="101" spans="8:15" x14ac:dyDescent="0.25">
      <c r="O101" s="64" t="s">
        <v>167</v>
      </c>
    </row>
    <row r="102" spans="8:15" x14ac:dyDescent="0.25">
      <c r="O102" s="64" t="s">
        <v>629</v>
      </c>
    </row>
    <row r="103" spans="8:15" x14ac:dyDescent="0.25">
      <c r="O103" s="64" t="s">
        <v>168</v>
      </c>
    </row>
    <row r="104" spans="8:15" x14ac:dyDescent="0.25">
      <c r="O104" s="64" t="s">
        <v>169</v>
      </c>
    </row>
    <row r="105" spans="8:15" x14ac:dyDescent="0.25">
      <c r="O105" s="64" t="s">
        <v>170</v>
      </c>
    </row>
    <row r="106" spans="8:15" x14ac:dyDescent="0.25">
      <c r="O106" s="64" t="s">
        <v>171</v>
      </c>
    </row>
    <row r="107" spans="8:15" x14ac:dyDescent="0.25">
      <c r="O107" s="64" t="s">
        <v>172</v>
      </c>
    </row>
    <row r="108" spans="8:15" x14ac:dyDescent="0.25">
      <c r="O108" s="64" t="s">
        <v>173</v>
      </c>
    </row>
    <row r="109" spans="8:15" x14ac:dyDescent="0.25">
      <c r="O109" s="64" t="s">
        <v>174</v>
      </c>
    </row>
    <row r="110" spans="8:15" x14ac:dyDescent="0.25">
      <c r="O110" s="64" t="s">
        <v>175</v>
      </c>
    </row>
    <row r="111" spans="8:15" x14ac:dyDescent="0.25">
      <c r="O111" s="64" t="s">
        <v>176</v>
      </c>
    </row>
    <row r="112" spans="8:15" x14ac:dyDescent="0.25">
      <c r="O112" s="64" t="s">
        <v>177</v>
      </c>
    </row>
    <row r="113" spans="15:15" x14ac:dyDescent="0.25">
      <c r="O113" s="64" t="s">
        <v>178</v>
      </c>
    </row>
    <row r="114" spans="15:15" x14ac:dyDescent="0.25">
      <c r="O114" s="64" t="s">
        <v>179</v>
      </c>
    </row>
    <row r="115" spans="15:15" x14ac:dyDescent="0.25">
      <c r="O115" s="64" t="s">
        <v>180</v>
      </c>
    </row>
    <row r="116" spans="15:15" x14ac:dyDescent="0.25">
      <c r="O116" s="64" t="s">
        <v>181</v>
      </c>
    </row>
    <row r="117" spans="15:15" x14ac:dyDescent="0.25">
      <c r="O117" s="64" t="s">
        <v>182</v>
      </c>
    </row>
    <row r="118" spans="15:15" x14ac:dyDescent="0.25">
      <c r="O118" s="64" t="s">
        <v>183</v>
      </c>
    </row>
    <row r="119" spans="15:15" x14ac:dyDescent="0.25">
      <c r="O119" s="64" t="s">
        <v>184</v>
      </c>
    </row>
    <row r="120" spans="15:15" x14ac:dyDescent="0.25">
      <c r="O120" s="64" t="s">
        <v>185</v>
      </c>
    </row>
    <row r="121" spans="15:15" x14ac:dyDescent="0.25">
      <c r="O121" s="64" t="s">
        <v>186</v>
      </c>
    </row>
    <row r="122" spans="15:15" x14ac:dyDescent="0.25">
      <c r="O122" s="64" t="s">
        <v>187</v>
      </c>
    </row>
    <row r="123" spans="15:15" x14ac:dyDescent="0.25">
      <c r="O123" s="64" t="s">
        <v>188</v>
      </c>
    </row>
    <row r="124" spans="15:15" x14ac:dyDescent="0.25">
      <c r="O124" s="64" t="s">
        <v>189</v>
      </c>
    </row>
    <row r="125" spans="15:15" x14ac:dyDescent="0.25">
      <c r="O125" s="64" t="s">
        <v>190</v>
      </c>
    </row>
    <row r="126" spans="15:15" x14ac:dyDescent="0.25">
      <c r="O126" s="64" t="s">
        <v>191</v>
      </c>
    </row>
    <row r="127" spans="15:15" x14ac:dyDescent="0.25">
      <c r="O127" s="64" t="s">
        <v>192</v>
      </c>
    </row>
    <row r="128" spans="15:15" x14ac:dyDescent="0.25">
      <c r="O128" s="64" t="s">
        <v>193</v>
      </c>
    </row>
    <row r="129" spans="15:15" x14ac:dyDescent="0.25">
      <c r="O129" s="64" t="s">
        <v>194</v>
      </c>
    </row>
    <row r="130" spans="15:15" x14ac:dyDescent="0.25">
      <c r="O130" s="64" t="s">
        <v>195</v>
      </c>
    </row>
    <row r="131" spans="15:15" x14ac:dyDescent="0.25">
      <c r="O131" s="64" t="s">
        <v>196</v>
      </c>
    </row>
    <row r="132" spans="15:15" x14ac:dyDescent="0.25">
      <c r="O132" s="64" t="s">
        <v>197</v>
      </c>
    </row>
    <row r="133" spans="15:15" x14ac:dyDescent="0.25">
      <c r="O133" s="64" t="s">
        <v>198</v>
      </c>
    </row>
    <row r="134" spans="15:15" x14ac:dyDescent="0.25">
      <c r="O134" s="64" t="s">
        <v>199</v>
      </c>
    </row>
    <row r="135" spans="15:15" x14ac:dyDescent="0.25">
      <c r="O135" s="64" t="s">
        <v>200</v>
      </c>
    </row>
    <row r="136" spans="15:15" x14ac:dyDescent="0.25">
      <c r="O136" s="64" t="s">
        <v>201</v>
      </c>
    </row>
    <row r="137" spans="15:15" x14ac:dyDescent="0.25">
      <c r="O137" s="64" t="s">
        <v>202</v>
      </c>
    </row>
    <row r="138" spans="15:15" x14ac:dyDescent="0.25">
      <c r="O138" s="64" t="s">
        <v>203</v>
      </c>
    </row>
    <row r="139" spans="15:15" x14ac:dyDescent="0.25">
      <c r="O139" s="64" t="s">
        <v>204</v>
      </c>
    </row>
    <row r="140" spans="15:15" x14ac:dyDescent="0.25">
      <c r="O140" s="64" t="s">
        <v>205</v>
      </c>
    </row>
    <row r="141" spans="15:15" x14ac:dyDescent="0.25">
      <c r="O141" s="64" t="s">
        <v>206</v>
      </c>
    </row>
    <row r="142" spans="15:15" x14ac:dyDescent="0.25">
      <c r="O142" s="64" t="s">
        <v>207</v>
      </c>
    </row>
    <row r="143" spans="15:15" x14ac:dyDescent="0.25">
      <c r="O143" s="64" t="s">
        <v>208</v>
      </c>
    </row>
    <row r="144" spans="15:15" x14ac:dyDescent="0.25">
      <c r="O144" s="64" t="s">
        <v>209</v>
      </c>
    </row>
    <row r="145" spans="1:15" x14ac:dyDescent="0.25">
      <c r="O145" s="64" t="s">
        <v>210</v>
      </c>
    </row>
    <row r="146" spans="1:15" x14ac:dyDescent="0.25">
      <c r="O146" s="64" t="s">
        <v>211</v>
      </c>
    </row>
    <row r="147" spans="1:15" x14ac:dyDescent="0.25">
      <c r="O147" s="64" t="s">
        <v>212</v>
      </c>
    </row>
    <row r="148" spans="1:15" x14ac:dyDescent="0.25">
      <c r="O148" s="64" t="s">
        <v>213</v>
      </c>
    </row>
    <row r="149" spans="1:15" x14ac:dyDescent="0.25">
      <c r="O149" s="64" t="s">
        <v>214</v>
      </c>
    </row>
    <row r="150" spans="1:15" x14ac:dyDescent="0.25">
      <c r="O150" s="64" t="s">
        <v>215</v>
      </c>
    </row>
    <row r="151" spans="1:15" x14ac:dyDescent="0.25">
      <c r="O151" s="64" t="s">
        <v>216</v>
      </c>
    </row>
    <row r="152" spans="1:15" x14ac:dyDescent="0.25">
      <c r="O152" s="64" t="s">
        <v>217</v>
      </c>
    </row>
    <row r="153" spans="1:15" x14ac:dyDescent="0.25">
      <c r="O153" s="64" t="s">
        <v>218</v>
      </c>
    </row>
    <row r="154" spans="1:15" x14ac:dyDescent="0.25">
      <c r="A154" s="3"/>
      <c r="H154" s="50"/>
      <c r="I154" s="50"/>
      <c r="J154" s="50"/>
      <c r="O154" s="64" t="s">
        <v>219</v>
      </c>
    </row>
    <row r="155" spans="1:15" x14ac:dyDescent="0.25">
      <c r="A155" s="3"/>
      <c r="H155" s="50"/>
      <c r="I155" s="50">
        <v>0</v>
      </c>
      <c r="J155" s="50"/>
      <c r="O155" s="64" t="s">
        <v>220</v>
      </c>
    </row>
    <row r="156" spans="1:15" x14ac:dyDescent="0.25">
      <c r="A156" s="3"/>
      <c r="H156" s="50"/>
      <c r="I156" s="50" t="s">
        <v>42</v>
      </c>
      <c r="J156" s="50"/>
      <c r="O156" s="64" t="s">
        <v>221</v>
      </c>
    </row>
    <row r="157" spans="1:15" x14ac:dyDescent="0.25">
      <c r="A157" s="3"/>
      <c r="H157" s="50"/>
      <c r="I157" s="50" t="s">
        <v>42</v>
      </c>
      <c r="J157" s="50"/>
      <c r="O157" s="64" t="s">
        <v>222</v>
      </c>
    </row>
    <row r="158" spans="1:15" x14ac:dyDescent="0.25">
      <c r="A158" s="3"/>
      <c r="H158" s="50"/>
      <c r="I158" s="50" t="s">
        <v>42</v>
      </c>
      <c r="J158" s="50"/>
      <c r="O158" s="64" t="s">
        <v>223</v>
      </c>
    </row>
    <row r="159" spans="1:15" x14ac:dyDescent="0.25">
      <c r="A159" s="3"/>
      <c r="H159" s="50"/>
      <c r="I159" s="50" t="s">
        <v>42</v>
      </c>
      <c r="J159" s="50"/>
      <c r="O159" s="64" t="s">
        <v>224</v>
      </c>
    </row>
    <row r="160" spans="1:15" x14ac:dyDescent="0.25">
      <c r="A160" s="3"/>
      <c r="H160" s="50"/>
      <c r="I160" s="50"/>
      <c r="J160" s="50"/>
      <c r="O160" s="64" t="s">
        <v>225</v>
      </c>
    </row>
    <row r="161" spans="1:15" x14ac:dyDescent="0.25">
      <c r="A161" s="3"/>
      <c r="H161" s="50"/>
      <c r="I161" s="50"/>
      <c r="J161" s="50"/>
      <c r="O161" s="64" t="s">
        <v>226</v>
      </c>
    </row>
    <row r="162" spans="1:15" x14ac:dyDescent="0.25">
      <c r="A162" s="3"/>
      <c r="C162" s="5"/>
      <c r="F162" s="63"/>
      <c r="G162" s="63"/>
      <c r="H162" s="50"/>
      <c r="I162" s="50"/>
      <c r="J162" s="50"/>
      <c r="O162" s="64" t="s">
        <v>227</v>
      </c>
    </row>
    <row r="163" spans="1:15" x14ac:dyDescent="0.25">
      <c r="A163" s="3"/>
      <c r="C163" s="5"/>
      <c r="H163" s="50"/>
      <c r="I163" s="50">
        <v>0</v>
      </c>
      <c r="J163" s="50"/>
      <c r="O163" s="64" t="s">
        <v>228</v>
      </c>
    </row>
    <row r="164" spans="1:15" x14ac:dyDescent="0.25">
      <c r="A164" s="3"/>
      <c r="H164" s="50"/>
      <c r="I164" s="50" t="s">
        <v>42</v>
      </c>
      <c r="J164" s="50"/>
      <c r="O164" s="64" t="s">
        <v>229</v>
      </c>
    </row>
    <row r="165" spans="1:15" x14ac:dyDescent="0.25">
      <c r="A165" s="3"/>
      <c r="H165" s="50"/>
      <c r="I165" s="50" t="s">
        <v>42</v>
      </c>
      <c r="J165" s="50"/>
      <c r="O165" s="64" t="s">
        <v>230</v>
      </c>
    </row>
    <row r="166" spans="1:15" x14ac:dyDescent="0.25">
      <c r="A166" s="3"/>
      <c r="H166" s="50"/>
      <c r="I166" s="50" t="s">
        <v>42</v>
      </c>
      <c r="J166" s="50"/>
      <c r="O166" s="64" t="s">
        <v>231</v>
      </c>
    </row>
    <row r="167" spans="1:15" x14ac:dyDescent="0.25">
      <c r="A167" s="3"/>
      <c r="H167" s="50"/>
      <c r="I167" s="50" t="s">
        <v>42</v>
      </c>
      <c r="J167" s="50"/>
      <c r="O167" s="64" t="s">
        <v>232</v>
      </c>
    </row>
    <row r="168" spans="1:15" x14ac:dyDescent="0.25">
      <c r="A168" s="3"/>
      <c r="H168" s="50"/>
      <c r="I168" s="50" t="s">
        <v>42</v>
      </c>
      <c r="J168" s="50"/>
      <c r="O168" s="64" t="s">
        <v>233</v>
      </c>
    </row>
    <row r="169" spans="1:15" x14ac:dyDescent="0.25">
      <c r="A169" s="3"/>
      <c r="H169" s="50"/>
      <c r="I169" s="50" t="s">
        <v>42</v>
      </c>
      <c r="J169" s="50"/>
      <c r="O169" s="64" t="s">
        <v>234</v>
      </c>
    </row>
    <row r="170" spans="1:15" x14ac:dyDescent="0.25">
      <c r="A170" s="3"/>
      <c r="H170" s="50"/>
      <c r="I170" s="50">
        <v>0</v>
      </c>
      <c r="J170" s="50"/>
      <c r="O170" s="64" t="s">
        <v>235</v>
      </c>
    </row>
    <row r="171" spans="1:15" x14ac:dyDescent="0.25">
      <c r="A171" s="3"/>
      <c r="H171" s="50"/>
      <c r="I171" s="50" t="s">
        <v>42</v>
      </c>
      <c r="J171" s="50"/>
      <c r="O171" s="64" t="s">
        <v>236</v>
      </c>
    </row>
    <row r="172" spans="1:15" x14ac:dyDescent="0.25">
      <c r="A172" s="3"/>
      <c r="H172" s="50"/>
      <c r="I172" s="50" t="s">
        <v>42</v>
      </c>
      <c r="J172" s="50"/>
      <c r="O172" s="64" t="s">
        <v>237</v>
      </c>
    </row>
    <row r="173" spans="1:15" x14ac:dyDescent="0.25">
      <c r="A173" s="3"/>
      <c r="H173" s="50"/>
      <c r="I173" s="50" t="s">
        <v>42</v>
      </c>
      <c r="J173" s="50"/>
      <c r="O173" s="64" t="s">
        <v>238</v>
      </c>
    </row>
    <row r="174" spans="1:15" x14ac:dyDescent="0.25">
      <c r="A174" s="3"/>
      <c r="H174" s="50"/>
      <c r="I174" s="50" t="s">
        <v>42</v>
      </c>
      <c r="J174" s="50"/>
      <c r="O174" s="64" t="s">
        <v>239</v>
      </c>
    </row>
    <row r="175" spans="1:15" x14ac:dyDescent="0.25">
      <c r="A175" s="3"/>
      <c r="H175" s="50"/>
      <c r="I175" s="50" t="s">
        <v>42</v>
      </c>
      <c r="J175" s="50"/>
      <c r="O175" s="64" t="s">
        <v>240</v>
      </c>
    </row>
    <row r="176" spans="1:15" x14ac:dyDescent="0.25">
      <c r="A176" s="3"/>
      <c r="H176" s="50"/>
      <c r="I176" s="50" t="s">
        <v>42</v>
      </c>
      <c r="J176" s="50"/>
      <c r="O176" s="64" t="s">
        <v>241</v>
      </c>
    </row>
    <row r="177" spans="1:15" x14ac:dyDescent="0.25">
      <c r="A177" s="3"/>
      <c r="H177" s="50"/>
      <c r="I177" s="50" t="s">
        <v>42</v>
      </c>
      <c r="J177" s="50"/>
      <c r="O177" s="64" t="s">
        <v>242</v>
      </c>
    </row>
    <row r="178" spans="1:15" x14ac:dyDescent="0.25">
      <c r="A178" s="3"/>
      <c r="C178" s="5"/>
      <c r="D178" s="5"/>
      <c r="E178" s="5"/>
      <c r="H178" s="50"/>
      <c r="I178" s="50"/>
      <c r="J178" s="50"/>
      <c r="O178" s="64" t="s">
        <v>243</v>
      </c>
    </row>
    <row r="179" spans="1:15" x14ac:dyDescent="0.25">
      <c r="A179" s="3"/>
      <c r="C179" s="5"/>
      <c r="H179" s="50"/>
      <c r="I179" s="50"/>
      <c r="J179" s="50"/>
      <c r="O179" s="64" t="s">
        <v>244</v>
      </c>
    </row>
    <row r="180" spans="1:15" x14ac:dyDescent="0.25">
      <c r="A180" s="3"/>
      <c r="C180" s="5"/>
      <c r="H180" s="50"/>
      <c r="I180" s="50">
        <v>0</v>
      </c>
      <c r="J180" s="50"/>
      <c r="O180" s="64" t="s">
        <v>245</v>
      </c>
    </row>
    <row r="181" spans="1:15" x14ac:dyDescent="0.25">
      <c r="A181" s="3"/>
      <c r="C181" s="5"/>
      <c r="H181" s="50"/>
      <c r="I181" s="50" t="s">
        <v>42</v>
      </c>
      <c r="J181" s="50"/>
      <c r="O181" s="64" t="s">
        <v>246</v>
      </c>
    </row>
    <row r="182" spans="1:15" x14ac:dyDescent="0.25">
      <c r="A182" s="3"/>
      <c r="C182" s="5"/>
      <c r="H182" s="50"/>
      <c r="I182" s="50" t="s">
        <v>42</v>
      </c>
      <c r="J182" s="50"/>
      <c r="O182" s="64" t="s">
        <v>247</v>
      </c>
    </row>
    <row r="183" spans="1:15" x14ac:dyDescent="0.25">
      <c r="A183" s="3"/>
      <c r="C183" s="5"/>
      <c r="H183" s="50"/>
      <c r="I183" s="50" t="s">
        <v>42</v>
      </c>
      <c r="J183" s="50"/>
      <c r="O183" s="64" t="s">
        <v>248</v>
      </c>
    </row>
    <row r="184" spans="1:15" x14ac:dyDescent="0.25">
      <c r="A184" s="3"/>
      <c r="C184" s="5"/>
      <c r="H184" s="50"/>
      <c r="I184" s="50" t="s">
        <v>42</v>
      </c>
      <c r="J184" s="50"/>
      <c r="O184" s="64" t="s">
        <v>249</v>
      </c>
    </row>
    <row r="185" spans="1:15" x14ac:dyDescent="0.25">
      <c r="A185" s="3"/>
      <c r="C185" s="5"/>
      <c r="H185" s="50"/>
      <c r="I185" s="50" t="s">
        <v>42</v>
      </c>
      <c r="J185" s="50"/>
      <c r="O185" s="64" t="s">
        <v>250</v>
      </c>
    </row>
    <row r="186" spans="1:15" x14ac:dyDescent="0.25">
      <c r="A186" s="3"/>
      <c r="C186" s="5"/>
      <c r="H186" s="50"/>
      <c r="I186" s="50" t="s">
        <v>42</v>
      </c>
      <c r="J186" s="50"/>
      <c r="O186" s="64" t="s">
        <v>251</v>
      </c>
    </row>
    <row r="187" spans="1:15" x14ac:dyDescent="0.25">
      <c r="A187" s="3"/>
      <c r="C187" s="5"/>
      <c r="H187" s="50"/>
      <c r="I187" s="50" t="s">
        <v>42</v>
      </c>
      <c r="J187" s="50"/>
      <c r="O187" s="64" t="s">
        <v>252</v>
      </c>
    </row>
    <row r="188" spans="1:15" x14ac:dyDescent="0.25">
      <c r="A188" s="3"/>
      <c r="C188" s="5"/>
      <c r="H188" s="50"/>
      <c r="I188" s="50" t="s">
        <v>42</v>
      </c>
      <c r="J188" s="50"/>
      <c r="O188" s="64" t="s">
        <v>253</v>
      </c>
    </row>
    <row r="189" spans="1:15" x14ac:dyDescent="0.25">
      <c r="A189" s="3"/>
      <c r="C189" s="5"/>
      <c r="H189" s="50"/>
      <c r="I189" s="50" t="s">
        <v>42</v>
      </c>
      <c r="J189" s="50"/>
      <c r="O189" s="64" t="s">
        <v>254</v>
      </c>
    </row>
    <row r="190" spans="1:15" x14ac:dyDescent="0.25">
      <c r="A190" s="3"/>
      <c r="H190" s="50"/>
      <c r="I190" s="50"/>
      <c r="J190" s="50"/>
      <c r="O190" s="64" t="s">
        <v>255</v>
      </c>
    </row>
    <row r="191" spans="1:15" x14ac:dyDescent="0.25">
      <c r="A191" s="3"/>
      <c r="H191" s="50"/>
      <c r="I191" s="50"/>
      <c r="J191" s="50"/>
      <c r="O191" s="64" t="s">
        <v>256</v>
      </c>
    </row>
    <row r="192" spans="1:15" x14ac:dyDescent="0.25">
      <c r="A192" s="3"/>
      <c r="H192" s="50"/>
      <c r="I192" s="50"/>
      <c r="J192" s="50"/>
      <c r="O192" s="64" t="s">
        <v>257</v>
      </c>
    </row>
    <row r="193" spans="1:15" x14ac:dyDescent="0.25">
      <c r="A193" s="3"/>
      <c r="H193" s="50"/>
      <c r="I193" s="50">
        <v>0</v>
      </c>
      <c r="J193" s="50"/>
      <c r="O193" s="64" t="s">
        <v>258</v>
      </c>
    </row>
    <row r="194" spans="1:15" x14ac:dyDescent="0.25">
      <c r="A194" s="3"/>
      <c r="H194" s="50"/>
      <c r="I194" s="50" t="s">
        <v>42</v>
      </c>
      <c r="J194" s="50"/>
      <c r="O194" s="64" t="s">
        <v>259</v>
      </c>
    </row>
    <row r="195" spans="1:15" x14ac:dyDescent="0.25">
      <c r="A195" s="3"/>
      <c r="H195" s="50"/>
      <c r="I195" s="50" t="s">
        <v>42</v>
      </c>
      <c r="J195" s="50"/>
      <c r="O195" s="64" t="s">
        <v>260</v>
      </c>
    </row>
    <row r="196" spans="1:15" x14ac:dyDescent="0.25">
      <c r="A196" s="3"/>
      <c r="H196" s="50"/>
      <c r="I196" s="50" t="s">
        <v>42</v>
      </c>
      <c r="J196" s="50"/>
      <c r="O196" s="64" t="s">
        <v>261</v>
      </c>
    </row>
    <row r="197" spans="1:15" x14ac:dyDescent="0.25">
      <c r="A197" s="3"/>
      <c r="H197" s="50"/>
      <c r="I197" s="50" t="s">
        <v>42</v>
      </c>
      <c r="J197" s="50"/>
      <c r="O197" s="64" t="s">
        <v>262</v>
      </c>
    </row>
    <row r="198" spans="1:15" x14ac:dyDescent="0.25">
      <c r="A198" s="3"/>
      <c r="H198" s="50"/>
      <c r="I198" s="50" t="s">
        <v>42</v>
      </c>
      <c r="J198" s="50"/>
      <c r="O198" s="64" t="s">
        <v>263</v>
      </c>
    </row>
    <row r="199" spans="1:15" x14ac:dyDescent="0.25">
      <c r="A199" s="3"/>
      <c r="H199" s="50"/>
      <c r="I199" s="50"/>
      <c r="J199" s="50"/>
      <c r="O199" s="64" t="s">
        <v>264</v>
      </c>
    </row>
    <row r="200" spans="1:15" x14ac:dyDescent="0.25">
      <c r="A200" s="3"/>
      <c r="H200" s="50"/>
      <c r="I200" s="50"/>
      <c r="J200" s="50"/>
      <c r="O200" s="64" t="s">
        <v>265</v>
      </c>
    </row>
    <row r="201" spans="1:15" x14ac:dyDescent="0.25">
      <c r="A201" s="3"/>
      <c r="H201" s="50"/>
      <c r="I201" s="50"/>
      <c r="J201" s="50"/>
      <c r="O201" s="64" t="s">
        <v>266</v>
      </c>
    </row>
    <row r="202" spans="1:15" x14ac:dyDescent="0.25">
      <c r="A202" s="3"/>
      <c r="H202" s="50"/>
      <c r="I202" s="50">
        <v>0</v>
      </c>
      <c r="J202" s="50"/>
      <c r="O202" s="64" t="s">
        <v>267</v>
      </c>
    </row>
    <row r="203" spans="1:15" x14ac:dyDescent="0.25">
      <c r="A203" s="3"/>
      <c r="H203" s="50"/>
      <c r="I203" s="50" t="s">
        <v>42</v>
      </c>
      <c r="J203" s="50"/>
      <c r="O203" s="64" t="s">
        <v>268</v>
      </c>
    </row>
    <row r="204" spans="1:15" x14ac:dyDescent="0.25">
      <c r="A204" s="3"/>
      <c r="H204" s="50"/>
      <c r="I204" s="50" t="s">
        <v>42</v>
      </c>
      <c r="J204" s="50"/>
      <c r="O204" s="64" t="s">
        <v>269</v>
      </c>
    </row>
    <row r="205" spans="1:15" x14ac:dyDescent="0.25">
      <c r="H205" s="50"/>
      <c r="I205" s="50" t="s">
        <v>42</v>
      </c>
      <c r="J205" s="50"/>
      <c r="O205" s="64" t="s">
        <v>270</v>
      </c>
    </row>
    <row r="206" spans="1:15" x14ac:dyDescent="0.25">
      <c r="H206" s="50"/>
      <c r="I206" s="50" t="s">
        <v>42</v>
      </c>
      <c r="J206" s="50"/>
      <c r="O206" s="64" t="s">
        <v>271</v>
      </c>
    </row>
    <row r="207" spans="1:15" x14ac:dyDescent="0.25">
      <c r="H207" s="50"/>
      <c r="I207" s="50" t="s">
        <v>42</v>
      </c>
      <c r="J207" s="50"/>
      <c r="O207" s="64" t="s">
        <v>272</v>
      </c>
    </row>
    <row r="208" spans="1:15" x14ac:dyDescent="0.25">
      <c r="H208" s="50"/>
      <c r="I208" s="50"/>
      <c r="J208" s="50"/>
      <c r="O208" s="64" t="s">
        <v>273</v>
      </c>
    </row>
    <row r="209" spans="8:15" x14ac:dyDescent="0.25">
      <c r="H209" s="50"/>
      <c r="I209" s="50"/>
      <c r="J209" s="50"/>
      <c r="O209" s="64" t="s">
        <v>274</v>
      </c>
    </row>
    <row r="210" spans="8:15" x14ac:dyDescent="0.25">
      <c r="H210" s="50"/>
      <c r="I210" s="50"/>
      <c r="J210" s="50"/>
      <c r="O210" s="64" t="s">
        <v>275</v>
      </c>
    </row>
    <row r="211" spans="8:15" x14ac:dyDescent="0.25">
      <c r="H211" s="50"/>
      <c r="I211" s="50">
        <v>0</v>
      </c>
      <c r="J211" s="50"/>
      <c r="O211" s="64" t="s">
        <v>276</v>
      </c>
    </row>
    <row r="212" spans="8:15" x14ac:dyDescent="0.25">
      <c r="H212" s="50"/>
      <c r="I212" s="50" t="s">
        <v>42</v>
      </c>
      <c r="J212" s="50"/>
      <c r="O212" s="64" t="s">
        <v>277</v>
      </c>
    </row>
    <row r="213" spans="8:15" x14ac:dyDescent="0.25">
      <c r="H213" s="50"/>
      <c r="I213" s="50" t="s">
        <v>42</v>
      </c>
      <c r="J213" s="50"/>
      <c r="O213" s="64" t="s">
        <v>278</v>
      </c>
    </row>
    <row r="214" spans="8:15" x14ac:dyDescent="0.25">
      <c r="H214" s="50"/>
      <c r="I214" s="50" t="s">
        <v>42</v>
      </c>
      <c r="J214" s="50"/>
      <c r="O214" s="64" t="s">
        <v>279</v>
      </c>
    </row>
    <row r="215" spans="8:15" x14ac:dyDescent="0.25">
      <c r="H215" s="50"/>
      <c r="I215" s="50" t="s">
        <v>42</v>
      </c>
      <c r="J215" s="50"/>
      <c r="O215" s="64" t="s">
        <v>280</v>
      </c>
    </row>
    <row r="216" spans="8:15" x14ac:dyDescent="0.25">
      <c r="H216" s="50"/>
      <c r="I216" s="50" t="s">
        <v>42</v>
      </c>
      <c r="J216" s="50"/>
      <c r="O216" s="64" t="s">
        <v>281</v>
      </c>
    </row>
    <row r="217" spans="8:15" x14ac:dyDescent="0.25">
      <c r="H217" s="50"/>
      <c r="I217" s="50" t="s">
        <v>42</v>
      </c>
      <c r="J217" s="50"/>
      <c r="O217" s="64" t="s">
        <v>282</v>
      </c>
    </row>
    <row r="218" spans="8:15" x14ac:dyDescent="0.25">
      <c r="H218" s="50"/>
      <c r="I218" s="50" t="s">
        <v>42</v>
      </c>
      <c r="J218" s="50"/>
      <c r="O218" s="64" t="s">
        <v>283</v>
      </c>
    </row>
    <row r="219" spans="8:15" x14ac:dyDescent="0.25">
      <c r="H219" s="50"/>
      <c r="I219" s="50" t="s">
        <v>42</v>
      </c>
      <c r="J219" s="50"/>
      <c r="O219" s="64" t="s">
        <v>284</v>
      </c>
    </row>
    <row r="220" spans="8:15" x14ac:dyDescent="0.25">
      <c r="H220" s="50"/>
      <c r="I220" s="50" t="s">
        <v>42</v>
      </c>
      <c r="J220" s="50"/>
      <c r="O220" s="64" t="s">
        <v>285</v>
      </c>
    </row>
    <row r="221" spans="8:15" x14ac:dyDescent="0.25">
      <c r="H221" s="50"/>
      <c r="I221" s="50" t="s">
        <v>42</v>
      </c>
      <c r="J221" s="50"/>
      <c r="O221" s="64" t="s">
        <v>286</v>
      </c>
    </row>
    <row r="222" spans="8:15" x14ac:dyDescent="0.25">
      <c r="H222" s="50"/>
      <c r="I222" s="50"/>
      <c r="J222" s="50"/>
      <c r="O222" s="64" t="s">
        <v>287</v>
      </c>
    </row>
    <row r="223" spans="8:15" x14ac:dyDescent="0.25">
      <c r="H223" s="50"/>
      <c r="I223" s="50"/>
      <c r="J223" s="50"/>
      <c r="O223" s="64" t="s">
        <v>288</v>
      </c>
    </row>
    <row r="224" spans="8:15" x14ac:dyDescent="0.25">
      <c r="H224" s="50"/>
      <c r="I224" s="50"/>
      <c r="J224" s="50"/>
      <c r="O224" s="64" t="s">
        <v>289</v>
      </c>
    </row>
    <row r="225" spans="8:15" x14ac:dyDescent="0.25">
      <c r="H225" s="50"/>
      <c r="I225" s="50">
        <v>0</v>
      </c>
      <c r="J225" s="50"/>
      <c r="O225" s="64" t="s">
        <v>290</v>
      </c>
    </row>
    <row r="226" spans="8:15" x14ac:dyDescent="0.25">
      <c r="H226" s="50"/>
      <c r="I226" s="50" t="s">
        <v>42</v>
      </c>
      <c r="J226" s="50"/>
      <c r="O226" s="64" t="s">
        <v>291</v>
      </c>
    </row>
    <row r="227" spans="8:15" x14ac:dyDescent="0.25">
      <c r="H227" s="50"/>
      <c r="I227" s="50" t="s">
        <v>42</v>
      </c>
      <c r="J227" s="50"/>
      <c r="O227" s="64" t="s">
        <v>292</v>
      </c>
    </row>
    <row r="228" spans="8:15" x14ac:dyDescent="0.25">
      <c r="H228" s="50"/>
      <c r="I228" s="50" t="s">
        <v>42</v>
      </c>
      <c r="J228" s="50"/>
      <c r="O228" s="64" t="s">
        <v>293</v>
      </c>
    </row>
    <row r="229" spans="8:15" x14ac:dyDescent="0.25">
      <c r="H229" s="50"/>
      <c r="I229" s="50" t="s">
        <v>42</v>
      </c>
      <c r="J229" s="50"/>
      <c r="O229" s="64" t="s">
        <v>294</v>
      </c>
    </row>
    <row r="230" spans="8:15" x14ac:dyDescent="0.25">
      <c r="H230" s="50"/>
      <c r="I230" s="50" t="s">
        <v>42</v>
      </c>
      <c r="J230" s="50"/>
      <c r="O230" s="64" t="s">
        <v>295</v>
      </c>
    </row>
    <row r="231" spans="8:15" x14ac:dyDescent="0.25">
      <c r="H231" s="50"/>
      <c r="I231" s="50"/>
      <c r="J231" s="50"/>
      <c r="O231" s="64" t="s">
        <v>296</v>
      </c>
    </row>
    <row r="232" spans="8:15" x14ac:dyDescent="0.25">
      <c r="H232" s="50"/>
      <c r="I232" s="50"/>
      <c r="J232" s="50"/>
      <c r="O232" s="64" t="s">
        <v>297</v>
      </c>
    </row>
    <row r="233" spans="8:15" x14ac:dyDescent="0.25">
      <c r="H233" s="50"/>
      <c r="I233" s="50"/>
      <c r="J233" s="50"/>
      <c r="O233" s="64" t="s">
        <v>298</v>
      </c>
    </row>
    <row r="234" spans="8:15" x14ac:dyDescent="0.25">
      <c r="O234" s="64" t="s">
        <v>299</v>
      </c>
    </row>
    <row r="235" spans="8:15" x14ac:dyDescent="0.25">
      <c r="O235" s="64" t="s">
        <v>300</v>
      </c>
    </row>
    <row r="236" spans="8:15" x14ac:dyDescent="0.25">
      <c r="O236" s="64" t="s">
        <v>301</v>
      </c>
    </row>
    <row r="237" spans="8:15" x14ac:dyDescent="0.25">
      <c r="O237" s="64" t="s">
        <v>302</v>
      </c>
    </row>
    <row r="238" spans="8:15" x14ac:dyDescent="0.25">
      <c r="O238" s="64" t="s">
        <v>303</v>
      </c>
    </row>
    <row r="239" spans="8:15" x14ac:dyDescent="0.25">
      <c r="O239" s="64" t="s">
        <v>304</v>
      </c>
    </row>
    <row r="240" spans="8:15" x14ac:dyDescent="0.25">
      <c r="O240" s="64" t="s">
        <v>305</v>
      </c>
    </row>
    <row r="241" spans="15:15" x14ac:dyDescent="0.25">
      <c r="O241" s="64" t="s">
        <v>306</v>
      </c>
    </row>
    <row r="242" spans="15:15" x14ac:dyDescent="0.25">
      <c r="O242" s="64" t="s">
        <v>307</v>
      </c>
    </row>
    <row r="243" spans="15:15" x14ac:dyDescent="0.25">
      <c r="O243" s="64" t="s">
        <v>308</v>
      </c>
    </row>
    <row r="244" spans="15:15" x14ac:dyDescent="0.25">
      <c r="O244" s="64" t="s">
        <v>309</v>
      </c>
    </row>
    <row r="245" spans="15:15" x14ac:dyDescent="0.25">
      <c r="O245" s="64" t="s">
        <v>310</v>
      </c>
    </row>
    <row r="246" spans="15:15" x14ac:dyDescent="0.25">
      <c r="O246" s="64" t="s">
        <v>311</v>
      </c>
    </row>
    <row r="247" spans="15:15" x14ac:dyDescent="0.25">
      <c r="O247" s="64" t="s">
        <v>312</v>
      </c>
    </row>
    <row r="248" spans="15:15" x14ac:dyDescent="0.25">
      <c r="O248" s="64" t="s">
        <v>313</v>
      </c>
    </row>
    <row r="249" spans="15:15" x14ac:dyDescent="0.25">
      <c r="O249" s="64" t="s">
        <v>314</v>
      </c>
    </row>
    <row r="250" spans="15:15" x14ac:dyDescent="0.25">
      <c r="O250" s="64" t="s">
        <v>315</v>
      </c>
    </row>
    <row r="251" spans="15:15" x14ac:dyDescent="0.25">
      <c r="O251" s="64" t="s">
        <v>316</v>
      </c>
    </row>
    <row r="252" spans="15:15" x14ac:dyDescent="0.25">
      <c r="O252" s="64" t="s">
        <v>317</v>
      </c>
    </row>
    <row r="253" spans="15:15" x14ac:dyDescent="0.25">
      <c r="O253" s="64" t="s">
        <v>318</v>
      </c>
    </row>
    <row r="254" spans="15:15" x14ac:dyDescent="0.25">
      <c r="O254" s="64" t="s">
        <v>319</v>
      </c>
    </row>
    <row r="255" spans="15:15" x14ac:dyDescent="0.25">
      <c r="O255" s="64" t="s">
        <v>320</v>
      </c>
    </row>
    <row r="256" spans="15:15" x14ac:dyDescent="0.25">
      <c r="O256" s="64" t="s">
        <v>321</v>
      </c>
    </row>
    <row r="257" spans="15:15" x14ac:dyDescent="0.25">
      <c r="O257" s="64" t="s">
        <v>322</v>
      </c>
    </row>
    <row r="258" spans="15:15" x14ac:dyDescent="0.25">
      <c r="O258" s="64" t="s">
        <v>323</v>
      </c>
    </row>
    <row r="259" spans="15:15" x14ac:dyDescent="0.25">
      <c r="O259" s="64" t="s">
        <v>324</v>
      </c>
    </row>
    <row r="260" spans="15:15" x14ac:dyDescent="0.25">
      <c r="O260" s="64" t="s">
        <v>325</v>
      </c>
    </row>
    <row r="261" spans="15:15" x14ac:dyDescent="0.25">
      <c r="O261" s="64" t="s">
        <v>326</v>
      </c>
    </row>
    <row r="262" spans="15:15" x14ac:dyDescent="0.25">
      <c r="O262" s="64" t="s">
        <v>327</v>
      </c>
    </row>
    <row r="263" spans="15:15" x14ac:dyDescent="0.25">
      <c r="O263" s="64" t="s">
        <v>328</v>
      </c>
    </row>
    <row r="264" spans="15:15" x14ac:dyDescent="0.25">
      <c r="O264" s="64" t="s">
        <v>329</v>
      </c>
    </row>
    <row r="265" spans="15:15" x14ac:dyDescent="0.25">
      <c r="O265" s="64" t="s">
        <v>330</v>
      </c>
    </row>
    <row r="266" spans="15:15" x14ac:dyDescent="0.25">
      <c r="O266" s="64" t="s">
        <v>331</v>
      </c>
    </row>
    <row r="267" spans="15:15" x14ac:dyDescent="0.25">
      <c r="O267" s="64" t="s">
        <v>332</v>
      </c>
    </row>
    <row r="268" spans="15:15" x14ac:dyDescent="0.25">
      <c r="O268" s="64" t="s">
        <v>333</v>
      </c>
    </row>
    <row r="269" spans="15:15" x14ac:dyDescent="0.25">
      <c r="O269" s="64" t="s">
        <v>334</v>
      </c>
    </row>
    <row r="270" spans="15:15" x14ac:dyDescent="0.25">
      <c r="O270" s="64" t="s">
        <v>335</v>
      </c>
    </row>
    <row r="271" spans="15:15" x14ac:dyDescent="0.25">
      <c r="O271" s="64" t="s">
        <v>336</v>
      </c>
    </row>
    <row r="272" spans="15:15" x14ac:dyDescent="0.25">
      <c r="O272" s="64" t="s">
        <v>337</v>
      </c>
    </row>
    <row r="273" spans="15:15" x14ac:dyDescent="0.25">
      <c r="O273" s="64" t="s">
        <v>338</v>
      </c>
    </row>
    <row r="274" spans="15:15" x14ac:dyDescent="0.25">
      <c r="O274" s="64" t="s">
        <v>339</v>
      </c>
    </row>
    <row r="275" spans="15:15" x14ac:dyDescent="0.25">
      <c r="O275" s="64" t="s">
        <v>340</v>
      </c>
    </row>
    <row r="276" spans="15:15" x14ac:dyDescent="0.25">
      <c r="O276" s="64" t="s">
        <v>341</v>
      </c>
    </row>
    <row r="277" spans="15:15" x14ac:dyDescent="0.25">
      <c r="O277" s="64" t="s">
        <v>342</v>
      </c>
    </row>
    <row r="278" spans="15:15" x14ac:dyDescent="0.25">
      <c r="O278" s="64" t="s">
        <v>343</v>
      </c>
    </row>
    <row r="279" spans="15:15" x14ac:dyDescent="0.25">
      <c r="O279" s="64" t="s">
        <v>344</v>
      </c>
    </row>
    <row r="280" spans="15:15" x14ac:dyDescent="0.25">
      <c r="O280" s="64" t="s">
        <v>345</v>
      </c>
    </row>
    <row r="281" spans="15:15" x14ac:dyDescent="0.25">
      <c r="O281" s="64" t="s">
        <v>346</v>
      </c>
    </row>
    <row r="282" spans="15:15" x14ac:dyDescent="0.25">
      <c r="O282" s="64" t="s">
        <v>347</v>
      </c>
    </row>
    <row r="283" spans="15:15" x14ac:dyDescent="0.25">
      <c r="O283" s="64" t="s">
        <v>348</v>
      </c>
    </row>
    <row r="284" spans="15:15" x14ac:dyDescent="0.25">
      <c r="O284" s="64" t="s">
        <v>349</v>
      </c>
    </row>
    <row r="285" spans="15:15" x14ac:dyDescent="0.25">
      <c r="O285" s="64" t="s">
        <v>350</v>
      </c>
    </row>
    <row r="286" spans="15:15" x14ac:dyDescent="0.25">
      <c r="O286" s="64" t="s">
        <v>351</v>
      </c>
    </row>
    <row r="287" spans="15:15" x14ac:dyDescent="0.25">
      <c r="O287" s="64" t="s">
        <v>352</v>
      </c>
    </row>
    <row r="288" spans="15:15" x14ac:dyDescent="0.25">
      <c r="O288" s="64" t="s">
        <v>353</v>
      </c>
    </row>
    <row r="289" spans="15:15" x14ac:dyDescent="0.25">
      <c r="O289" s="64" t="s">
        <v>354</v>
      </c>
    </row>
    <row r="290" spans="15:15" x14ac:dyDescent="0.25">
      <c r="O290" s="64" t="s">
        <v>355</v>
      </c>
    </row>
    <row r="291" spans="15:15" x14ac:dyDescent="0.25">
      <c r="O291" s="64" t="s">
        <v>356</v>
      </c>
    </row>
    <row r="292" spans="15:15" x14ac:dyDescent="0.25">
      <c r="O292" s="64" t="s">
        <v>357</v>
      </c>
    </row>
    <row r="293" spans="15:15" x14ac:dyDescent="0.25">
      <c r="O293" s="64" t="s">
        <v>358</v>
      </c>
    </row>
    <row r="294" spans="15:15" x14ac:dyDescent="0.25">
      <c r="O294" s="64" t="s">
        <v>359</v>
      </c>
    </row>
    <row r="295" spans="15:15" x14ac:dyDescent="0.25">
      <c r="O295" s="64" t="s">
        <v>360</v>
      </c>
    </row>
    <row r="296" spans="15:15" x14ac:dyDescent="0.25">
      <c r="O296" s="64" t="s">
        <v>534</v>
      </c>
    </row>
    <row r="297" spans="15:15" x14ac:dyDescent="0.25">
      <c r="O297" s="64" t="s">
        <v>361</v>
      </c>
    </row>
    <row r="298" spans="15:15" x14ac:dyDescent="0.25">
      <c r="O298" s="64" t="s">
        <v>362</v>
      </c>
    </row>
    <row r="299" spans="15:15" x14ac:dyDescent="0.25">
      <c r="O299" s="64" t="s">
        <v>363</v>
      </c>
    </row>
    <row r="300" spans="15:15" x14ac:dyDescent="0.25">
      <c r="O300" s="64" t="s">
        <v>364</v>
      </c>
    </row>
    <row r="301" spans="15:15" x14ac:dyDescent="0.25">
      <c r="O301" s="64" t="s">
        <v>365</v>
      </c>
    </row>
    <row r="302" spans="15:15" x14ac:dyDescent="0.25">
      <c r="O302" s="64" t="s">
        <v>538</v>
      </c>
    </row>
    <row r="303" spans="15:15" x14ac:dyDescent="0.25">
      <c r="O303" s="64" t="s">
        <v>366</v>
      </c>
    </row>
    <row r="304" spans="15:15" x14ac:dyDescent="0.25">
      <c r="O304" s="64" t="s">
        <v>367</v>
      </c>
    </row>
    <row r="305" spans="15:15" x14ac:dyDescent="0.25">
      <c r="O305" s="64" t="s">
        <v>368</v>
      </c>
    </row>
    <row r="306" spans="15:15" x14ac:dyDescent="0.25">
      <c r="O306" s="64" t="s">
        <v>369</v>
      </c>
    </row>
    <row r="307" spans="15:15" x14ac:dyDescent="0.25">
      <c r="O307" s="64" t="s">
        <v>370</v>
      </c>
    </row>
    <row r="308" spans="15:15" x14ac:dyDescent="0.25">
      <c r="O308" s="64" t="s">
        <v>371</v>
      </c>
    </row>
    <row r="309" spans="15:15" x14ac:dyDescent="0.25">
      <c r="O309" s="64" t="s">
        <v>372</v>
      </c>
    </row>
    <row r="310" spans="15:15" x14ac:dyDescent="0.25">
      <c r="O310" s="64" t="s">
        <v>373</v>
      </c>
    </row>
    <row r="311" spans="15:15" x14ac:dyDescent="0.25">
      <c r="O311" s="64" t="s">
        <v>374</v>
      </c>
    </row>
    <row r="312" spans="15:15" x14ac:dyDescent="0.25">
      <c r="O312" s="64" t="s">
        <v>375</v>
      </c>
    </row>
    <row r="313" spans="15:15" x14ac:dyDescent="0.25">
      <c r="O313" s="64" t="s">
        <v>376</v>
      </c>
    </row>
    <row r="314" spans="15:15" x14ac:dyDescent="0.25">
      <c r="O314" s="64" t="s">
        <v>377</v>
      </c>
    </row>
    <row r="315" spans="15:15" x14ac:dyDescent="0.25">
      <c r="O315" s="64" t="s">
        <v>378</v>
      </c>
    </row>
    <row r="316" spans="15:15" x14ac:dyDescent="0.25">
      <c r="O316" s="64" t="s">
        <v>379</v>
      </c>
    </row>
    <row r="317" spans="15:15" x14ac:dyDescent="0.25">
      <c r="O317" s="64" t="s">
        <v>380</v>
      </c>
    </row>
    <row r="318" spans="15:15" x14ac:dyDescent="0.25">
      <c r="O318" s="64" t="s">
        <v>381</v>
      </c>
    </row>
    <row r="319" spans="15:15" x14ac:dyDescent="0.25">
      <c r="O319" s="64" t="s">
        <v>382</v>
      </c>
    </row>
    <row r="320" spans="15:15" x14ac:dyDescent="0.25">
      <c r="O320" s="64" t="s">
        <v>383</v>
      </c>
    </row>
    <row r="321" spans="15:15" x14ac:dyDescent="0.25">
      <c r="O321" s="64" t="s">
        <v>384</v>
      </c>
    </row>
    <row r="322" spans="15:15" x14ac:dyDescent="0.25">
      <c r="O322" s="64" t="s">
        <v>385</v>
      </c>
    </row>
    <row r="323" spans="15:15" x14ac:dyDescent="0.25">
      <c r="O323" s="64" t="s">
        <v>386</v>
      </c>
    </row>
    <row r="324" spans="15:15" x14ac:dyDescent="0.25">
      <c r="O324" s="64" t="s">
        <v>387</v>
      </c>
    </row>
    <row r="325" spans="15:15" x14ac:dyDescent="0.25">
      <c r="O325" s="64" t="s">
        <v>388</v>
      </c>
    </row>
    <row r="326" spans="15:15" x14ac:dyDescent="0.25">
      <c r="O326" s="64" t="s">
        <v>389</v>
      </c>
    </row>
    <row r="327" spans="15:15" x14ac:dyDescent="0.25">
      <c r="O327" s="64" t="s">
        <v>390</v>
      </c>
    </row>
    <row r="328" spans="15:15" x14ac:dyDescent="0.25">
      <c r="O328" s="64" t="s">
        <v>391</v>
      </c>
    </row>
    <row r="329" spans="15:15" x14ac:dyDescent="0.25">
      <c r="O329" s="64" t="s">
        <v>392</v>
      </c>
    </row>
    <row r="330" spans="15:15" x14ac:dyDescent="0.25">
      <c r="O330" s="3" t="s">
        <v>632</v>
      </c>
    </row>
    <row r="331" spans="15:15" x14ac:dyDescent="0.25">
      <c r="O331" s="64" t="s">
        <v>393</v>
      </c>
    </row>
    <row r="332" spans="15:15" x14ac:dyDescent="0.25">
      <c r="O332" s="64" t="s">
        <v>394</v>
      </c>
    </row>
    <row r="333" spans="15:15" x14ac:dyDescent="0.25">
      <c r="O333" s="64" t="s">
        <v>395</v>
      </c>
    </row>
    <row r="334" spans="15:15" x14ac:dyDescent="0.25">
      <c r="O334" s="64" t="s">
        <v>396</v>
      </c>
    </row>
    <row r="335" spans="15:15" x14ac:dyDescent="0.25">
      <c r="O335" s="64" t="s">
        <v>397</v>
      </c>
    </row>
    <row r="336" spans="15:15" x14ac:dyDescent="0.25">
      <c r="O336" s="64" t="s">
        <v>398</v>
      </c>
    </row>
    <row r="337" spans="15:18" x14ac:dyDescent="0.25">
      <c r="O337" s="64" t="s">
        <v>399</v>
      </c>
    </row>
    <row r="338" spans="15:18" x14ac:dyDescent="0.25">
      <c r="O338" s="64" t="s">
        <v>400</v>
      </c>
    </row>
    <row r="339" spans="15:18" x14ac:dyDescent="0.25">
      <c r="O339" s="64" t="s">
        <v>401</v>
      </c>
    </row>
    <row r="340" spans="15:18" x14ac:dyDescent="0.25">
      <c r="O340" s="64" t="s">
        <v>402</v>
      </c>
    </row>
    <row r="341" spans="15:18" x14ac:dyDescent="0.25">
      <c r="O341" s="64" t="s">
        <v>403</v>
      </c>
    </row>
    <row r="342" spans="15:18" x14ac:dyDescent="0.25">
      <c r="O342" s="64" t="s">
        <v>404</v>
      </c>
    </row>
    <row r="343" spans="15:18" x14ac:dyDescent="0.25">
      <c r="O343" s="64" t="s">
        <v>405</v>
      </c>
    </row>
    <row r="344" spans="15:18" x14ac:dyDescent="0.25">
      <c r="O344" s="64" t="s">
        <v>406</v>
      </c>
    </row>
    <row r="345" spans="15:18" x14ac:dyDescent="0.25">
      <c r="O345" s="64" t="s">
        <v>407</v>
      </c>
    </row>
    <row r="346" spans="15:18" x14ac:dyDescent="0.25">
      <c r="O346" s="64" t="s">
        <v>408</v>
      </c>
    </row>
    <row r="347" spans="15:18" x14ac:dyDescent="0.25">
      <c r="O347" s="64" t="s">
        <v>409</v>
      </c>
    </row>
    <row r="348" spans="15:18" x14ac:dyDescent="0.25">
      <c r="O348" s="64" t="s">
        <v>410</v>
      </c>
    </row>
    <row r="349" spans="15:18" x14ac:dyDescent="0.25">
      <c r="O349" s="64"/>
    </row>
    <row r="350" spans="15:18" x14ac:dyDescent="0.25">
      <c r="O350" s="64"/>
      <c r="R350" s="3"/>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fbabd5ee-c98c-4a9b-aa64-c82fd249b873" ContentTypeId="0x010100672A3FCA98991645BE083C320B7539B70204" PreviousValue="false"/>
</file>

<file path=customXml/item2.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peb8f3fab875401ca34a9f28cac46400 xmlns="41b3ec6c-eebd-4435-b1cb-6f93f025f7d1">
      <Terms xmlns="http://schemas.microsoft.com/office/infopath/2007/PartnerControls"/>
    </peb8f3fab875401ca34a9f28cac46400>
    <dlc_EmailReceivedUTC xmlns="41b3ec6c-eebd-4435-b1cb-6f93f025f7d1" xsi:nil="true"/>
    <dlc_EmailFrom xmlns="41b3ec6c-eebd-4435-b1cb-6f93f025f7d1" xsi:nil="true"/>
    <dlc_EmailCC xmlns="41b3ec6c-eebd-4435-b1cb-6f93f025f7d1" xsi:nil="true"/>
    <dlc_EmailSubject xmlns="41b3ec6c-eebd-4435-b1cb-6f93f025f7d1" xsi:nil="true"/>
    <TaxCatchAll xmlns="41b3ec6c-eebd-4435-b1cb-6f93f025f7d1"/>
    <dlc_EmailTo xmlns="41b3ec6c-eebd-4435-b1cb-6f93f025f7d1" xsi:nil="true"/>
    <bcb1675984d34ae3a1ed6b6e433c98de xmlns="41b3ec6c-eebd-4435-b1cb-6f93f025f7d1">
      <Terms xmlns="http://schemas.microsoft.com/office/infopath/2007/PartnerControls"/>
    </bcb1675984d34ae3a1ed6b6e433c98de>
  </documentManagement>
</p:properties>
</file>

<file path=customXml/item3.xml><?xml version="1.0" encoding="utf-8"?>
<ct:contentTypeSchema xmlns:ct="http://schemas.microsoft.com/office/2006/metadata/contentType" xmlns:ma="http://schemas.microsoft.com/office/2006/metadata/properties/metaAttributes" ct:_="" ma:_="" ma:contentTypeName="Defra Document" ma:contentTypeID="0x010100672A3FCA98991645BE083C320B7539B702040084D237819E5323448576F8B0A16A3B1A" ma:contentTypeVersion="28" ma:contentTypeDescription="new Document or upload" ma:contentTypeScope="" ma:versionID="3c3eca7b76566ffed2974b2ead1a930c">
  <xsd:schema xmlns:xsd="http://www.w3.org/2001/XMLSchema" xmlns:xs="http://www.w3.org/2001/XMLSchema" xmlns:p="http://schemas.microsoft.com/office/2006/metadata/properties" xmlns:ns2="41b3ec6c-eebd-4435-b1cb-6f93f025f7d1" targetNamespace="http://schemas.microsoft.com/office/2006/metadata/properties" ma:root="true" ma:fieldsID="19b106c2f4d8fe48de350d4eb9e60ddf"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bcb1675984d34ae3a1ed6b6e433c98de" ma:index="14"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abd7bc60-3b7f-4be8-b708-10d35361ed95}" ma:internalName="TaxCatchAll" ma:showField="CatchAllData" ma:web="4867e08d-faac-4940-94d8-ae73d47c2e74">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abd7bc60-3b7f-4be8-b708-10d35361ed95}" ma:internalName="TaxCatchAllLabel" ma:readOnly="true" ma:showField="CatchAllDataLabel" ma:web="4867e08d-faac-4940-94d8-ae73d47c2e74">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8"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84FF76-80F9-4C68-AD1D-FEFE9DD71866}">
  <ds:schemaRefs>
    <ds:schemaRef ds:uri="Microsoft.SharePoint.Taxonomy.ContentTypeSync"/>
  </ds:schemaRefs>
</ds:datastoreItem>
</file>

<file path=customXml/itemProps2.xml><?xml version="1.0" encoding="utf-8"?>
<ds:datastoreItem xmlns:ds="http://schemas.openxmlformats.org/officeDocument/2006/customXml" ds:itemID="{ED71BE22-4AED-4845-B5E3-AF4FECB95BA6}">
  <ds:schemaRefs>
    <ds:schemaRef ds:uri="http://purl.org/dc/elements/1.1/"/>
    <ds:schemaRef ds:uri="http://schemas.microsoft.com/office/2006/documentManagement/types"/>
    <ds:schemaRef ds:uri="http://schemas.openxmlformats.org/package/2006/metadata/core-properties"/>
    <ds:schemaRef ds:uri="41b3ec6c-eebd-4435-b1cb-6f93f025f7d1"/>
    <ds:schemaRef ds:uri="http://schemas.microsoft.com/office/2006/metadata/properties"/>
    <ds:schemaRef ds:uri="http://purl.org/dc/term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F655BDD6-286F-4D42-8198-ECFAD90743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C07C7AF-DBBD-45CA-9A66-1FDD892953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Supply_Details</vt:lpstr>
      <vt:lpstr>Risk_Assessment</vt:lpstr>
      <vt:lpstr>Unanswered_Questions</vt:lpstr>
      <vt:lpstr>Risk_Register</vt:lpstr>
      <vt:lpstr>Risk_Assessment_Report</vt:lpstr>
      <vt:lpstr>Controls_&amp;_Actions</vt:lpstr>
      <vt:lpstr>Outstanding_actions_summary</vt:lpstr>
      <vt:lpstr>Lookup Admin</vt:lpstr>
      <vt:lpstr>Risk_Assessment_Report!Print_Area</vt:lpstr>
      <vt:lpstr>Unanswered_Questions!Print_Titles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2017-01-18T11:31:56Z</dcterms:created>
  <dcterms:modified xsi:type="dcterms:W3CDTF">2019-07-15T09:41:57Z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0x010100672A3FCA98991645BE083C320B7539B702040084D237819E5323448576F8B0A16A3B1A</vt:lpwstr>
  </property>
  <property fmtid="{D5CDD505-2E9C-101B-9397-08002B2CF9AE}" pid="3" name="Directorate">
    <vt:lpwstr/>
  </property>
  <property fmtid="{D5CDD505-2E9C-101B-9397-08002B2CF9AE}" pid="4" name="SecurityClassification">
    <vt:lpwstr/>
  </property>
  <property fmtid="{D5CDD505-2E9C-101B-9397-08002B2CF9AE}" pid="5" name="_dlc_policyId">
    <vt:lpwstr/>
  </property>
  <property fmtid="{D5CDD505-2E9C-101B-9397-08002B2CF9AE}" pid="6" name="ItemRetentionFormula">
    <vt:lpwstr/>
  </property>
</Properties>
</file>